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66925"/>
  <mc:AlternateContent xmlns:mc="http://schemas.openxmlformats.org/markup-compatibility/2006">
    <mc:Choice Requires="x15">
      <x15ac:absPath xmlns:x15ac="http://schemas.microsoft.com/office/spreadsheetml/2010/11/ac" url="https://stratishealth.sharepoint.com/rqita/pr/"/>
    </mc:Choice>
  </mc:AlternateContent>
  <xr:revisionPtr revIDLastSave="40" documentId="13_ncr:1_{0E571EBA-D16C-42A5-8EE7-3F5A2111909B}" xr6:coauthVersionLast="47" xr6:coauthVersionMax="47" xr10:uidLastSave="{12FC40DA-106F-451C-BA43-7C233967AFA2}"/>
  <bookViews>
    <workbookView xWindow="-28920" yWindow="-120" windowWidth="29040" windowHeight="15840" tabRatio="842" xr2:uid="{25D0544D-56C6-4206-94D9-45D2A1A438B0}"/>
  </bookViews>
  <sheets>
    <sheet name="Instructions" sheetId="4" r:id="rId1"/>
    <sheet name="2022 Survey Summary Hospital" sheetId="17" r:id="rId2"/>
    <sheet name="2022 Survey Summary State" sheetId="16" r:id="rId3"/>
    <sheet name="2022 Core Data" sheetId="13" r:id="rId4"/>
    <sheet name="2022 Detailed Data" sheetId="14" r:id="rId5"/>
  </sheets>
  <definedNames>
    <definedName name="ASP__fileqtr__internal_detailed">#REF!</definedName>
    <definedName name="ASP_2020Q4_internal">#REF!</definedName>
    <definedName name="ASP_2021Q4_internal">#REF!</definedName>
    <definedName name="_xlnm.Print_Area" localSheetId="1">'2022 Survey Summary Hospital'!$B$1:$D$76</definedName>
    <definedName name="_xlnm.Print_Area" localSheetId="2">'2022 Survey Summary State'!$B$1:$D$76</definedName>
    <definedName name="_xlnm.Print_Titles" localSheetId="1">'2022 Survey Summary Hospital'!$1:$1</definedName>
    <definedName name="_xlnm.Print_Titles" localSheetId="2">'2022 Survey Summary State'!$1:$1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16" l="1"/>
  <c r="F35" i="16"/>
  <c r="G35" i="16"/>
  <c r="F36" i="16"/>
  <c r="D75" i="17" l="1"/>
  <c r="D74" i="17"/>
  <c r="D73" i="17"/>
  <c r="D72" i="17"/>
  <c r="D71" i="17"/>
  <c r="D69" i="17"/>
  <c r="D68" i="17"/>
  <c r="D66" i="17"/>
  <c r="D64" i="17"/>
  <c r="D63" i="17"/>
  <c r="D62" i="17"/>
  <c r="D61" i="17"/>
  <c r="D59" i="17"/>
  <c r="D58" i="17"/>
  <c r="D57" i="17"/>
  <c r="D55" i="17"/>
  <c r="D54" i="17"/>
  <c r="D53" i="17"/>
  <c r="D52" i="17"/>
  <c r="D50" i="17"/>
  <c r="D49" i="17"/>
  <c r="D48" i="17"/>
  <c r="D47" i="17"/>
  <c r="D46" i="17"/>
  <c r="D44" i="17"/>
  <c r="D43" i="17"/>
  <c r="D42" i="17"/>
  <c r="D40" i="17"/>
  <c r="D39" i="17"/>
  <c r="D38" i="17"/>
  <c r="D36" i="17"/>
  <c r="G34" i="17" s="1"/>
  <c r="D35" i="17"/>
  <c r="D34" i="17"/>
  <c r="D32" i="17"/>
  <c r="D31" i="17"/>
  <c r="D30" i="17"/>
  <c r="D29" i="17"/>
  <c r="D28" i="17"/>
  <c r="D27" i="17"/>
  <c r="D26" i="17"/>
  <c r="D25" i="17"/>
  <c r="D23" i="17"/>
  <c r="F21" i="17"/>
  <c r="E21" i="17"/>
  <c r="F19" i="17"/>
  <c r="D15" i="17" s="1"/>
  <c r="E19" i="17"/>
  <c r="D17" i="17"/>
  <c r="D14" i="17"/>
  <c r="D13" i="17"/>
  <c r="D11" i="17"/>
  <c r="G10" i="17"/>
  <c r="F10" i="17"/>
  <c r="E10" i="17"/>
  <c r="D9" i="17"/>
  <c r="D8" i="17"/>
  <c r="D7" i="17"/>
  <c r="D6" i="17"/>
  <c r="D5" i="17"/>
  <c r="D4" i="17"/>
  <c r="D2" i="17"/>
  <c r="H10" i="16"/>
  <c r="G10" i="16"/>
  <c r="D75" i="16"/>
  <c r="E75" i="16" s="1"/>
  <c r="D74" i="16"/>
  <c r="E74" i="16" s="1"/>
  <c r="D73" i="16"/>
  <c r="E73" i="16" s="1"/>
  <c r="D72" i="16"/>
  <c r="E72" i="16" s="1"/>
  <c r="D71" i="16"/>
  <c r="E71" i="16" s="1"/>
  <c r="D69" i="16"/>
  <c r="E69" i="16" s="1"/>
  <c r="D68" i="16"/>
  <c r="E68" i="16" s="1"/>
  <c r="D66" i="16"/>
  <c r="E66" i="16" s="1"/>
  <c r="D64" i="16"/>
  <c r="E64" i="16" s="1"/>
  <c r="D63" i="16"/>
  <c r="E63" i="16" s="1"/>
  <c r="D62" i="16"/>
  <c r="E62" i="16" s="1"/>
  <c r="D61" i="16"/>
  <c r="E61" i="16" s="1"/>
  <c r="D59" i="16"/>
  <c r="E59" i="16" s="1"/>
  <c r="D58" i="16"/>
  <c r="E58" i="16" s="1"/>
  <c r="D57" i="16"/>
  <c r="E57" i="16" s="1"/>
  <c r="D55" i="16"/>
  <c r="E55" i="16" s="1"/>
  <c r="D54" i="16"/>
  <c r="E54" i="16" s="1"/>
  <c r="D53" i="16"/>
  <c r="E53" i="16" s="1"/>
  <c r="D52" i="16"/>
  <c r="E52" i="16" s="1"/>
  <c r="D50" i="16"/>
  <c r="E50" i="16" s="1"/>
  <c r="D49" i="16"/>
  <c r="E49" i="16" s="1"/>
  <c r="D48" i="16"/>
  <c r="E48" i="16" s="1"/>
  <c r="D47" i="16"/>
  <c r="E47" i="16" s="1"/>
  <c r="D46" i="16"/>
  <c r="E46" i="16" s="1"/>
  <c r="D44" i="16"/>
  <c r="E44" i="16" s="1"/>
  <c r="D43" i="16"/>
  <c r="E43" i="16" s="1"/>
  <c r="D42" i="16"/>
  <c r="E42" i="16" s="1"/>
  <c r="D40" i="16"/>
  <c r="E40" i="16" s="1"/>
  <c r="D39" i="16"/>
  <c r="E39" i="16" s="1"/>
  <c r="D38" i="16"/>
  <c r="E38" i="16" s="1"/>
  <c r="D36" i="16"/>
  <c r="E36" i="16" s="1"/>
  <c r="D35" i="16"/>
  <c r="E35" i="16" s="1"/>
  <c r="D34" i="16"/>
  <c r="E34" i="16" s="1"/>
  <c r="D32" i="16"/>
  <c r="E32" i="16" s="1"/>
  <c r="D31" i="16"/>
  <c r="E31" i="16" s="1"/>
  <c r="D30" i="16"/>
  <c r="E30" i="16" s="1"/>
  <c r="D29" i="16"/>
  <c r="E29" i="16" s="1"/>
  <c r="D28" i="16"/>
  <c r="E28" i="16" s="1"/>
  <c r="D27" i="16"/>
  <c r="E27" i="16" s="1"/>
  <c r="D26" i="16"/>
  <c r="E26" i="16" s="1"/>
  <c r="D25" i="16"/>
  <c r="E25" i="16" s="1"/>
  <c r="D23" i="16"/>
  <c r="E23" i="16" s="1"/>
  <c r="F21" i="16"/>
  <c r="G21" i="16"/>
  <c r="G19" i="16"/>
  <c r="F19" i="16"/>
  <c r="D17" i="16"/>
  <c r="E17" i="16" s="1"/>
  <c r="D14" i="16"/>
  <c r="E14" i="16" s="1"/>
  <c r="D13" i="16"/>
  <c r="E13" i="16" s="1"/>
  <c r="F10" i="16"/>
  <c r="D11" i="16"/>
  <c r="E11" i="16" s="1"/>
  <c r="D9" i="16"/>
  <c r="E9" i="16" s="1"/>
  <c r="D8" i="16"/>
  <c r="E8" i="16" s="1"/>
  <c r="D7" i="16"/>
  <c r="E7" i="16" s="1"/>
  <c r="D6" i="16"/>
  <c r="E6" i="16" s="1"/>
  <c r="D5" i="16"/>
  <c r="E5" i="16" s="1"/>
  <c r="D4" i="16"/>
  <c r="E4" i="16" s="1"/>
  <c r="D2" i="16"/>
  <c r="E2" i="16" s="1"/>
  <c r="E36" i="17" l="1"/>
  <c r="H35" i="16"/>
  <c r="D15" i="16"/>
  <c r="E15" i="16" s="1"/>
  <c r="D21" i="17"/>
  <c r="D19" i="17"/>
  <c r="D10" i="17"/>
  <c r="D10" i="16"/>
  <c r="E10" i="16" s="1"/>
  <c r="D21" i="16"/>
  <c r="E21" i="16" s="1"/>
  <c r="D19" i="16"/>
  <c r="E19" i="16" s="1"/>
</calcChain>
</file>

<file path=xl/sharedStrings.xml><?xml version="1.0" encoding="utf-8"?>
<sst xmlns="http://schemas.openxmlformats.org/spreadsheetml/2006/main" count="428" uniqueCount="161">
  <si>
    <t xml:space="preserve"> For the purposes of the MBQIP Antibiotic Stewardship measure, responses from several questions on the National Healthcare Safety Network (NHSN) Patient Safety Component-Annual Hospital Survey are used to determine whether a single core element of Antibiotic Stewardship has been met. A core element is met when a facility answers affirmatively to at least one question within the core element category. If a facility does not answer affirmatively to at least one question in the core element category, it will not receive credit for that core element. 
This tool was created to help state Flex programs summarize and make use of the Core and Detailed Annual Facility Survey antibiotic stewardship data. It provides both a core element summary and a question-by-question summary of CAH responses. 
States can use this information to: (1) identify gaps in implementation holding hospitals back from achieving success in implementing the 7 core elements; (2) identify opportunities for enhancing antibiotic stewardship programs in all hospitals; (3) identify hospitals that have successfully implemented various antibiotic stewardship program components to learn from and share with other hospitals; (4) compare hospital responses to specific questions year over year to confirm consistency in responses.</t>
  </si>
  <si>
    <t>Instructions</t>
  </si>
  <si>
    <t>1. Locate the data.</t>
  </si>
  <si>
    <t>- Find the Excel Antibiotic Stewardship Data file for 2022 Annual Facility Survey that you are interested in. This would have been shared via your state's Patient Safety Inpatient &amp; Outpatient folder on the NIH portal. Do not change the format of this data file.</t>
  </si>
  <si>
    <t>2. Paste the Core data into this tool.</t>
  </si>
  <si>
    <t>- Navigate to the Core data tab of the Excel Antibiotic Stewardship data file.</t>
  </si>
  <si>
    <t xml:space="preserve">- Compare the headers in that data against this tool's "2022 Core Data" tab headers to ensure they match. </t>
  </si>
  <si>
    <t xml:space="preserve">- Select all of the data in the Core data file, right-click, and choose "Copy" </t>
  </si>
  <si>
    <t>- Then, navigate back to this tool, click the "2022 Core Data" tab, and paste values.</t>
  </si>
  <si>
    <t>3. Paste the Detailed data into this tool.</t>
  </si>
  <si>
    <t>- Navigate to the Detailed data tab of the Excel Antibiotic Stewardship data file.</t>
  </si>
  <si>
    <t>- Compare the headers in that data against this tool's "2022 Detailed Data" tab headers to ensure they match.</t>
  </si>
  <si>
    <t xml:space="preserve">- Select all of the data in the Detailed data file, right-click, and choose "Copy" </t>
  </si>
  <si>
    <t>- Then, navigate back to this tool, click the "2022 Detailed Data" tab, and paste values.</t>
  </si>
  <si>
    <t>4. Update and use the state summary</t>
  </si>
  <si>
    <t xml:space="preserve"> - Enter your state abbreviation</t>
  </si>
  <si>
    <t>5. Update and use the hospital summary</t>
  </si>
  <si>
    <t>- Enter the CCN of the hospital you are interested in.</t>
  </si>
  <si>
    <t>Question ID</t>
  </si>
  <si>
    <t>QUESTION</t>
  </si>
  <si>
    <t>Met (1) or Not (0)</t>
  </si>
  <si>
    <t>Hospital CCN</t>
  </si>
  <si>
    <t>Leadership</t>
  </si>
  <si>
    <t xml:space="preserve">Facility leadership has demonstrated a commitment to antibiotic stewardship efforts by: </t>
  </si>
  <si>
    <t>absCommitFormalSt</t>
  </si>
  <si>
    <t>●</t>
  </si>
  <si>
    <t>Providing a formal statement of support for antibiotic stewardship (e.g., a written policy or statement approved by the board)</t>
  </si>
  <si>
    <t>absCommitCommun</t>
  </si>
  <si>
    <t>Communicating to staff about stewardship activities, via email, newsletters, events, or other avenues​</t>
  </si>
  <si>
    <t>absCommitTrain</t>
  </si>
  <si>
    <t>Providing opportunities for hospital staff training and development on antibiotic stewardship.</t>
  </si>
  <si>
    <t>absCommitResource</t>
  </si>
  <si>
    <t xml:space="preserve">Allocating resources (e.g., IT support, training for stewardship team) to support antibiotic stewardship efforts. </t>
  </si>
  <si>
    <t>absCommitPresent</t>
  </si>
  <si>
    <t>Presenting information on stewardship activities and outcomes to facility leadership and/or board at least annually</t>
  </si>
  <si>
    <t>absCommitSupport</t>
  </si>
  <si>
    <t>Ensuring that staff from key support departments and groups (e.g., IT and hospital medicine) are contributing to stewardship activities.</t>
  </si>
  <si>
    <t>absCommitTime</t>
  </si>
  <si>
    <t>absCommitPOC</t>
  </si>
  <si>
    <t>absCommitEnsureRes</t>
  </si>
  <si>
    <t>absCommitTime + absCommitPOC + absCommitEnsureRes</t>
  </si>
  <si>
    <r>
      <t xml:space="preserve">Providing stewardship program leader(s) dedicated time to manage the program and conduct daily stewardship interventions </t>
    </r>
    <r>
      <rPr>
        <u/>
        <sz val="12"/>
        <rFont val="Arial"/>
        <family val="2"/>
      </rPr>
      <t>OR</t>
    </r>
    <r>
      <rPr>
        <sz val="12"/>
        <rFont val="Arial"/>
        <family val="2"/>
      </rPr>
      <t xml:space="preserve">
Having a senior executive that serves as a point of contact or “champion” to help ensure the program has resources and support to accomplish its mission </t>
    </r>
    <r>
      <rPr>
        <u/>
        <sz val="12"/>
        <rFont val="Arial"/>
        <family val="2"/>
      </rPr>
      <t>OR</t>
    </r>
    <r>
      <rPr>
        <sz val="12"/>
        <rFont val="Arial"/>
        <family val="2"/>
      </rPr>
      <t xml:space="preserve">
Ensuring the stewardship program has an opportunity to discuss resource needs with facility leadership and/or board at least annually</t>
    </r>
  </si>
  <si>
    <t xml:space="preserve"> absCommitPOC</t>
  </si>
  <si>
    <t xml:space="preserve"> absCommitEnsureRes</t>
  </si>
  <si>
    <t>abxStewardPhyJob + abxStewardPhar</t>
  </si>
  <si>
    <t>*If a physician and/or pharmacist are leading antibiotic stewardship activities, are antibiotic stewardship responsibilities in their contract, job description, or performance review?</t>
  </si>
  <si>
    <t>abxStewardPhyJob</t>
  </si>
  <si>
    <t>abxStewardPhar</t>
  </si>
  <si>
    <t>Accountability</t>
  </si>
  <si>
    <t>abxSteward</t>
  </si>
  <si>
    <t>Our facility has a leader or co-leaders responsible for antibiotic stewardship program management and outcomes.</t>
  </si>
  <si>
    <t>abxStewardPos</t>
  </si>
  <si>
    <t>Antibiotic stewardship program is co-led by both pharmacist and physician</t>
  </si>
  <si>
    <r>
      <t>Drug</t>
    </r>
    <r>
      <rPr>
        <b/>
        <sz val="12"/>
        <color theme="0"/>
        <rFont val="Arial"/>
        <family val="2"/>
      </rPr>
      <t>_</t>
    </r>
    <r>
      <rPr>
        <b/>
        <sz val="12"/>
        <rFont val="Arial"/>
        <family val="2"/>
      </rPr>
      <t>Expertise</t>
    </r>
  </si>
  <si>
    <t>Our facility has a leader (or co-leaders responsible for antibiotic stewardship outcomes. One of the following is true:</t>
  </si>
  <si>
    <t>Pharm</t>
  </si>
  <si>
    <t>Co-Le</t>
  </si>
  <si>
    <t>Pharmacist lead or co-lead</t>
  </si>
  <si>
    <t>Phy and Pharm</t>
  </si>
  <si>
    <t>Oth and Pharm</t>
  </si>
  <si>
    <t>abxStewardPos=('PHY' or 'OTH') and abxPharm='Y'</t>
  </si>
  <si>
    <t>Our facility has a physician or "other" leader responsible for antibiotic stewardship outcomes but there is at least one pharmacist responsible for improving antibiotic use at our facility</t>
  </si>
  <si>
    <t>Act</t>
  </si>
  <si>
    <t>Our facility has a policy or formal procedure for:</t>
  </si>
  <si>
    <t>absFormalProcEarly</t>
  </si>
  <si>
    <t>Early administration of effective antibiotics to optimize the treatment of sepsis</t>
  </si>
  <si>
    <t>absFormalProcSABSI</t>
  </si>
  <si>
    <t>Treatment protocols for Staphylococcus aureus bloodstream infection</t>
  </si>
  <si>
    <t>absFormalProcCDI</t>
  </si>
  <si>
    <t>Stopping unnecessary antibiotic(s) in new cases of Clostridioides difficile infection (CDI)</t>
  </si>
  <si>
    <t>absFormalProcInvInf</t>
  </si>
  <si>
    <t>Review of culture-proven invasive (e.g., bloodstream) infections</t>
  </si>
  <si>
    <t>absFormalProcOPAT</t>
  </si>
  <si>
    <t xml:space="preserve">Review of planned outpatient parenteral antibiotic therapy (OPAT) </t>
  </si>
  <si>
    <t>absFormalProcAllergy</t>
  </si>
  <si>
    <t>Assess and clarify documented penicillin allergy</t>
  </si>
  <si>
    <t>absFormalProcTreatTeam</t>
  </si>
  <si>
    <t>The treating team to review antibiotics 48-72 hours after initial order (i.e., antibiotic time-out).</t>
  </si>
  <si>
    <t>absFormalProcDisch</t>
  </si>
  <si>
    <t>Using the shortest effective duration of antibiotics at discharge for common clinical conditions (e.g. community-acquired pneumonia, urinary tract infections, skin and soft tissue infections)</t>
  </si>
  <si>
    <t xml:space="preserve">Our facility has the following priority antibiotic stewardship interventions: </t>
  </si>
  <si>
    <t>absIntervAudFB</t>
  </si>
  <si>
    <t>absIntervRecom</t>
  </si>
  <si>
    <t>Prospective audit and feedback for specific antibiotic agents.</t>
  </si>
  <si>
    <t>OR</t>
  </si>
  <si>
    <t>absIntervPreauth</t>
  </si>
  <si>
    <t>Preauthorization for specific antibiotic agents.</t>
  </si>
  <si>
    <t xml:space="preserve">Facility-specific treatment recommendations, based on national guidelines and local pathogen susceptibilities, to assist with antibiotic selection for common clinical conditions (e.g., community acquired pneumonia, urinary tract infection, skin and soft tissue infection). </t>
  </si>
  <si>
    <t xml:space="preserve">Our facility has in place the following specific ‘pharmacy-based’ interventions: </t>
  </si>
  <si>
    <t>absPhIntervIVtoOral</t>
  </si>
  <si>
    <t>Pharmacy-driven changes from intravenous to oral antibiotics without a physician’s order (e.g., hospital-approved protocol)</t>
  </si>
  <si>
    <t>absPhIntervDup</t>
  </si>
  <si>
    <t>Alerts to providers about potentially duplicative antibiotic spectra (e.g., multiple antibiotics to treat anaerobes)</t>
  </si>
  <si>
    <t>absPhIntervAutoStop</t>
  </si>
  <si>
    <t>Automatic antibiotic stop orders in specific situations (e.g., surgical prophylaxis)</t>
  </si>
  <si>
    <t>If Yes is selected: Our facility has in place the following specific ‘nursing-based’ interventions:</t>
  </si>
  <si>
    <t>absNurseIntervIVtoOral</t>
  </si>
  <si>
    <t>Nurses initiate discussions with the treating team on switching from intravenous to oral antibiotics.</t>
  </si>
  <si>
    <t>absNurseIntervTO</t>
  </si>
  <si>
    <t>Nurses initiate antibiotic time-out discussions with the treating team</t>
  </si>
  <si>
    <t>absNurseIntervDur</t>
  </si>
  <si>
    <t>Nurses track duration of therapy</t>
  </si>
  <si>
    <t>Track</t>
  </si>
  <si>
    <t>absIntervRecomMon</t>
  </si>
  <si>
    <t xml:space="preserve">Our stewardship program monitors adherence to our facility’s treatment recommendations for antibiotic selection for common clinical conditions (e.g., community acquired pneumonia, urinary tract infection, skin and soft tissue infection). </t>
  </si>
  <si>
    <t>absIntervAudFBMon</t>
  </si>
  <si>
    <t>Our antibiotic stewardship program monitors prospective audit and feedback interventions (e.g., by tracking antibiotic use, types of interventions, acceptance of recommendations).</t>
  </si>
  <si>
    <t>absIntervPreauthMon</t>
  </si>
  <si>
    <t>Our antibiotic stewardship program monitors preauthorization interventions (e.g., by tracking which agents are requested for which conditions).</t>
  </si>
  <si>
    <t>absFormalProcDischMon</t>
  </si>
  <si>
    <t xml:space="preserve">Our stewardship program monitors adherence to use of shortest effective duration of antibiotics at discharge for common clinical conditions (e.g., community-acquired pneumonia, urinary tract infections, skin and soft tissue infections), at least annually. </t>
  </si>
  <si>
    <t>Our stewardship team monitors:</t>
  </si>
  <si>
    <t>abxMonResist</t>
  </si>
  <si>
    <t>Antibiotic resistance patterns​</t>
  </si>
  <si>
    <t>abxMonDOT</t>
  </si>
  <si>
    <t>Antibiotic use in days of therapy (DOT) per 1000 patient days or days present, at least quarterly​</t>
  </si>
  <si>
    <t>abxMonDDD</t>
  </si>
  <si>
    <t>Antibiotic use in defined daily doses (DDD) per 1000 patient days, at least quarterly​</t>
  </si>
  <si>
    <t>abxMonPurch</t>
  </si>
  <si>
    <t>Antibiotic expenditures (i.e., purchasing costs), at least quarterly​</t>
  </si>
  <si>
    <t>Report</t>
  </si>
  <si>
    <t>Facility leadership has demonstrated a commitment to antibiotic stewardship efforts by presenting information on stewardship activities and outcomes to facility leadership and/or board at least annually</t>
  </si>
  <si>
    <t>Our facility has the following priority antibiotic stewardship interventions: prospective audit and feedback for specific antibiotic agents</t>
  </si>
  <si>
    <t>Our stewardship team provides the following reports on antibiotic use to prescribers, at least annually:</t>
  </si>
  <si>
    <t>abxUsageRptInd</t>
  </si>
  <si>
    <t>Individual, prescriber-level reports</t>
  </si>
  <si>
    <t>abxUsageRptUnit</t>
  </si>
  <si>
    <t>Unit- or service-specific reports</t>
  </si>
  <si>
    <t>antibDist</t>
  </si>
  <si>
    <t xml:space="preserve">Our facility distributes an antibiogram to prescribers, at least annually </t>
  </si>
  <si>
    <t>absInfoRpt</t>
  </si>
  <si>
    <t>Information on antibiotic use, antibiotic resistance, and stewardship efforts is reported to hospital staff, at least annually.</t>
  </si>
  <si>
    <t>Educate</t>
  </si>
  <si>
    <t>Our facility has the following priority antibiotic stewardship interventions:</t>
  </si>
  <si>
    <t>Prospective audit and feedback for specific antibiotic agents</t>
  </si>
  <si>
    <t>Which of the following groups receive education on optimal prescribing, adverse reactions from antibiotics, and antibiotic resistance at least annually? (Check all that apply)​</t>
  </si>
  <si>
    <t>abxEdPrescribe</t>
  </si>
  <si>
    <t>Prescribers</t>
  </si>
  <si>
    <t>abxEdNurse</t>
  </si>
  <si>
    <t>Nursing staff</t>
  </si>
  <si>
    <t>abxEdPhar</t>
  </si>
  <si>
    <t>Pharmacists</t>
  </si>
  <si>
    <t>abxUsageRptFeedback</t>
  </si>
  <si>
    <t xml:space="preserve">If ‘Individual, prescriber-level reports’ or ‘Unit- or service-specific reports’ is selected: Our stewardship program uses these reports to target feedback to prescribers about how they can improve their antibiotic prescribing, at least annually </t>
  </si>
  <si>
    <t>abxEdPat</t>
  </si>
  <si>
    <t xml:space="preserve">Are patients provided education on important side effects of prescribed antibiotics? </t>
  </si>
  <si>
    <t>Total CAHs Reporting</t>
  </si>
  <si>
    <t>State</t>
  </si>
  <si>
    <t>ID</t>
  </si>
  <si>
    <t>Our stewardship program monitors adherence to our facility’s treatment recommendations for antibiotic selection for common clinical conditions (e.g., community acquired pneumonia, urinary tract infection, skin and soft tissue infection).</t>
  </si>
  <si>
    <t>ccn</t>
  </si>
  <si>
    <t>CAH Name</t>
  </si>
  <si>
    <t>factype</t>
  </si>
  <si>
    <t>state</t>
  </si>
  <si>
    <t>orgID</t>
  </si>
  <si>
    <t>Drug_Expertise</t>
  </si>
  <si>
    <t>Core_Elements_Met</t>
  </si>
  <si>
    <t>Survey_year</t>
  </si>
  <si>
    <t>survey_year</t>
  </si>
  <si>
    <t>abxPharm</t>
  </si>
  <si>
    <r>
      <rPr>
        <b/>
        <sz val="16"/>
        <color rgb="FF000000"/>
        <rFont val="Arial"/>
      </rPr>
      <t xml:space="preserve">Antibiotic Stewardship Detailed Data Summarization Tool 
for State Flex Programs: 2021 Annual Facility Survey
</t>
    </r>
    <r>
      <rPr>
        <sz val="12"/>
        <color rgb="FFC00000"/>
        <rFont val="Arial"/>
      </rPr>
      <t>Updated August 2023 to represent 2022 Annual Facility Survey changes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</si>
</sst>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b/>
      <sz val="12"/>
      <name val="Arial"/>
      <family val="2"/>
    </font>
    <font>
      <sz val="12"/>
      <name val="Arial"/>
      <family val="2"/>
    </font>
    <font>
      <i/>
      <sz val="12"/>
      <name val="Arial"/>
      <family val="2"/>
    </font>
    <font>
      <strike/>
      <sz val="12"/>
      <name val="Arial"/>
      <family val="2"/>
    </font>
    <font>
      <b/>
      <sz val="18"/>
      <color theme="1"/>
      <name val="Arial"/>
      <family val="2"/>
    </font>
    <font>
      <sz val="12"/>
      <color theme="1"/>
      <name val="Arial"/>
      <family val="2"/>
    </font>
    <font>
      <b/>
      <sz val="12"/>
      <color theme="0"/>
      <name val="Arial"/>
      <family val="2"/>
    </font>
    <font>
      <b/>
      <sz val="11"/>
      <color theme="1"/>
      <name val="Arial"/>
      <family val="2"/>
    </font>
    <font>
      <sz val="11"/>
      <color theme="1"/>
      <name val="Arial"/>
      <family val="2"/>
    </font>
    <font>
      <b/>
      <sz val="16"/>
      <color theme="1"/>
      <name val="Arial"/>
      <family val="2"/>
    </font>
    <font>
      <b/>
      <sz val="14"/>
      <color theme="0" tint="-4.9989318521683403E-2"/>
      <name val="Arial"/>
      <family val="2"/>
    </font>
    <font>
      <sz val="11"/>
      <color indexed="8"/>
      <name val="Calibri"/>
      <family val="2"/>
      <scheme val="minor"/>
    </font>
    <font>
      <u/>
      <sz val="12"/>
      <name val="Arial"/>
      <family val="2"/>
    </font>
    <font>
      <sz val="10"/>
      <name val="MS Sans Serif"/>
      <family val="2"/>
    </font>
    <font>
      <sz val="11"/>
      <color theme="1"/>
      <name val="Calibri"/>
      <family val="2"/>
      <scheme val="minor"/>
    </font>
    <font>
      <sz val="11"/>
      <color rgb="FF000000"/>
      <name val="Calibri"/>
    </font>
    <font>
      <b/>
      <sz val="11"/>
      <name val="Arial"/>
      <family val="2"/>
    </font>
    <font>
      <sz val="11"/>
      <name val="Arial"/>
      <family val="2"/>
    </font>
    <font>
      <i/>
      <sz val="11"/>
      <name val="Arial"/>
      <family val="2"/>
    </font>
    <font>
      <sz val="11"/>
      <color rgb="FF000000"/>
      <name val="Calibri"/>
      <family val="2"/>
    </font>
    <font>
      <b/>
      <sz val="16"/>
      <color rgb="FF000000"/>
      <name val="Arial"/>
    </font>
    <font>
      <sz val="12"/>
      <color rgb="FFC00000"/>
      <name val="Arial"/>
    </font>
    <font>
      <b/>
      <sz val="16"/>
      <color theme="1"/>
      <name val="Arial"/>
    </font>
  </fonts>
  <fills count="7">
    <fill>
      <patternFill patternType="none"/>
    </fill>
    <fill>
      <patternFill patternType="gray125"/>
    </fill>
    <fill>
      <patternFill patternType="solid">
        <fgColor theme="6"/>
        <bgColor indexed="64"/>
      </patternFill>
    </fill>
    <fill>
      <patternFill patternType="solid">
        <fgColor theme="7" tint="0.59999389629810485"/>
        <bgColor indexed="64"/>
      </patternFill>
    </fill>
    <fill>
      <patternFill patternType="solid">
        <fgColor rgb="FF385623"/>
        <bgColor indexed="64"/>
      </patternFill>
    </fill>
    <fill>
      <patternFill patternType="solid">
        <fgColor rgb="FFBDD7EE"/>
        <bgColor rgb="FFBDD7EE"/>
      </patternFill>
    </fill>
    <fill>
      <patternFill patternType="solid">
        <fgColor theme="7" tint="0.59999389629810485"/>
        <bgColor theme="4" tint="0.79998168889431442"/>
      </patternFill>
    </fill>
  </fills>
  <borders count="12">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style="thin">
        <color theme="4" tint="0.39997558519241921"/>
      </left>
      <right/>
      <top style="thin">
        <color theme="4" tint="0.39997558519241921"/>
      </top>
      <bottom style="thin">
        <color theme="4" tint="0.39997558519241921"/>
      </bottom>
      <diagonal/>
    </border>
  </borders>
  <cellStyleXfs count="4">
    <xf numFmtId="0" fontId="0" fillId="0" borderId="0"/>
    <xf numFmtId="0" fontId="12" fillId="0" borderId="0"/>
    <xf numFmtId="0" fontId="14" fillId="0" borderId="0"/>
    <xf numFmtId="9" fontId="15" fillId="0" borderId="0" applyFont="0" applyFill="0" applyBorder="0" applyAlignment="0" applyProtection="0"/>
  </cellStyleXfs>
  <cellXfs count="94">
    <xf numFmtId="0" fontId="0" fillId="0" borderId="0" xfId="0"/>
    <xf numFmtId="0" fontId="1" fillId="0" borderId="0" xfId="0" applyFont="1" applyAlignment="1">
      <alignment vertical="center"/>
    </xf>
    <xf numFmtId="0" fontId="1" fillId="0" borderId="0" xfId="0" applyFont="1"/>
    <xf numFmtId="0" fontId="2" fillId="0" borderId="0" xfId="0" applyFont="1" applyAlignment="1">
      <alignment vertical="top"/>
    </xf>
    <xf numFmtId="0" fontId="2" fillId="0" borderId="0" xfId="0" applyFont="1" applyAlignment="1">
      <alignment horizontal="center" vertical="center"/>
    </xf>
    <xf numFmtId="0" fontId="0" fillId="0" borderId="0" xfId="0" applyAlignment="1">
      <alignment vertical="center"/>
    </xf>
    <xf numFmtId="0" fontId="2" fillId="0" borderId="0" xfId="0" applyFont="1"/>
    <xf numFmtId="0" fontId="2" fillId="0" borderId="0" xfId="0" applyFont="1" applyAlignment="1">
      <alignment vertical="center"/>
    </xf>
    <xf numFmtId="0" fontId="3" fillId="0" borderId="0" xfId="0" applyFont="1" applyAlignment="1">
      <alignment horizontal="center" vertical="center"/>
    </xf>
    <xf numFmtId="0" fontId="2" fillId="0" borderId="0" xfId="0" applyFont="1" applyAlignment="1">
      <alignment vertical="top" wrapText="1"/>
    </xf>
    <xf numFmtId="0" fontId="1" fillId="2" borderId="0" xfId="0" applyFont="1" applyFill="1" applyAlignment="1">
      <alignment vertical="center"/>
    </xf>
    <xf numFmtId="0" fontId="2" fillId="0" borderId="1" xfId="0" applyFont="1" applyBorder="1" applyAlignment="1">
      <alignment vertical="top"/>
    </xf>
    <xf numFmtId="0" fontId="2" fillId="0" borderId="1" xfId="0" applyFont="1" applyBorder="1" applyAlignment="1">
      <alignment vertical="center"/>
    </xf>
    <xf numFmtId="0" fontId="2" fillId="0" borderId="1" xfId="0" applyFont="1" applyBorder="1"/>
    <xf numFmtId="0" fontId="0" fillId="0" borderId="1" xfId="0" applyBorder="1" applyAlignment="1">
      <alignment vertical="center"/>
    </xf>
    <xf numFmtId="0" fontId="1" fillId="2" borderId="3" xfId="0" applyFont="1" applyFill="1" applyBorder="1" applyAlignment="1">
      <alignment horizontal="center" vertical="center"/>
    </xf>
    <xf numFmtId="0" fontId="2" fillId="0" borderId="5" xfId="0" applyFont="1" applyBorder="1" applyAlignment="1">
      <alignment horizontal="center" vertical="center"/>
    </xf>
    <xf numFmtId="0" fontId="3" fillId="0" borderId="5" xfId="0" applyFont="1" applyBorder="1" applyAlignment="1">
      <alignment horizontal="center" vertical="center"/>
    </xf>
    <xf numFmtId="0" fontId="4" fillId="0" borderId="5" xfId="0" applyFont="1" applyBorder="1" applyAlignment="1">
      <alignment horizontal="center" vertical="center"/>
    </xf>
    <xf numFmtId="0" fontId="2" fillId="0" borderId="4" xfId="0" applyFont="1" applyBorder="1" applyAlignment="1">
      <alignment horizontal="right" vertical="top"/>
    </xf>
    <xf numFmtId="0" fontId="2" fillId="0" borderId="7" xfId="0" applyFont="1" applyBorder="1" applyAlignment="1">
      <alignment vertical="top"/>
    </xf>
    <xf numFmtId="0" fontId="2" fillId="0" borderId="6" xfId="0" applyFont="1" applyBorder="1"/>
    <xf numFmtId="0" fontId="2" fillId="0" borderId="7" xfId="0" applyFont="1" applyBorder="1"/>
    <xf numFmtId="0" fontId="5" fillId="0" borderId="0" xfId="0" applyFont="1" applyAlignment="1">
      <alignment horizontal="center" vertical="center" wrapText="1"/>
    </xf>
    <xf numFmtId="0" fontId="6" fillId="0" borderId="0" xfId="0" applyFont="1"/>
    <xf numFmtId="0" fontId="1" fillId="0" borderId="3" xfId="0" applyFont="1" applyBorder="1" applyAlignment="1">
      <alignment horizontal="center" vertical="center"/>
    </xf>
    <xf numFmtId="0" fontId="8" fillId="0" borderId="0" xfId="0" applyFont="1"/>
    <xf numFmtId="0" fontId="9" fillId="0" borderId="0" xfId="0" applyFont="1"/>
    <xf numFmtId="0" fontId="9" fillId="0" borderId="0" xfId="0" quotePrefix="1" applyFont="1"/>
    <xf numFmtId="0" fontId="1" fillId="2" borderId="8" xfId="0" applyFont="1" applyFill="1" applyBorder="1" applyAlignment="1">
      <alignment horizontal="center" vertical="center"/>
    </xf>
    <xf numFmtId="0" fontId="2"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0" xfId="0" quotePrefix="1" applyFont="1" applyAlignment="1">
      <alignment vertical="top" wrapText="1"/>
    </xf>
    <xf numFmtId="0" fontId="2" fillId="0" borderId="4" xfId="0" applyFont="1" applyBorder="1"/>
    <xf numFmtId="0" fontId="4" fillId="0" borderId="0" xfId="0" applyFont="1" applyAlignment="1">
      <alignment vertical="top"/>
    </xf>
    <xf numFmtId="0" fontId="4" fillId="0" borderId="4" xfId="0" applyFont="1" applyBorder="1" applyAlignment="1">
      <alignment horizontal="right" vertical="top"/>
    </xf>
    <xf numFmtId="0" fontId="4" fillId="0" borderId="0" xfId="0" applyFont="1" applyAlignment="1">
      <alignment vertical="top" wrapText="1"/>
    </xf>
    <xf numFmtId="0" fontId="2" fillId="0" borderId="0" xfId="0" applyFont="1" applyAlignment="1">
      <alignment horizontal="left" vertical="top"/>
    </xf>
    <xf numFmtId="0" fontId="1" fillId="0" borderId="4" xfId="0" applyFont="1" applyBorder="1" applyAlignment="1">
      <alignment horizontal="left"/>
    </xf>
    <xf numFmtId="0" fontId="2" fillId="0" borderId="0" xfId="0" applyFont="1" applyAlignment="1">
      <alignment horizontal="left"/>
    </xf>
    <xf numFmtId="0" fontId="2" fillId="0" borderId="4" xfId="0" applyFont="1" applyBorder="1" applyAlignment="1">
      <alignment horizontal="left"/>
    </xf>
    <xf numFmtId="0" fontId="2" fillId="0" borderId="7" xfId="0" applyFont="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2" fillId="3" borderId="8" xfId="0" quotePrefix="1" applyFont="1" applyFill="1" applyBorder="1" applyAlignment="1">
      <alignment horizontal="center" vertical="center"/>
    </xf>
    <xf numFmtId="0" fontId="1" fillId="0" borderId="1" xfId="0" applyFont="1" applyBorder="1" applyAlignment="1">
      <alignment horizontal="center" vertical="center"/>
    </xf>
    <xf numFmtId="0" fontId="4" fillId="0" borderId="0" xfId="0" applyFont="1" applyAlignment="1">
      <alignment horizontal="center" vertical="center"/>
    </xf>
    <xf numFmtId="0" fontId="2" fillId="0" borderId="9" xfId="0" applyFont="1" applyBorder="1" applyAlignment="1">
      <alignment horizontal="center" vertical="center"/>
    </xf>
    <xf numFmtId="0" fontId="0" fillId="0" borderId="7" xfId="0" applyBorder="1" applyAlignment="1">
      <alignment vertical="center"/>
    </xf>
    <xf numFmtId="0" fontId="16" fillId="5" borderId="10" xfId="1" applyFont="1" applyFill="1" applyBorder="1" applyAlignment="1">
      <alignment wrapText="1"/>
    </xf>
    <xf numFmtId="0" fontId="12" fillId="0" borderId="0" xfId="1"/>
    <xf numFmtId="0" fontId="1" fillId="2" borderId="1" xfId="0" applyFont="1" applyFill="1" applyBorder="1" applyAlignment="1">
      <alignment horizontal="center"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6" xfId="0" applyFont="1" applyBorder="1" applyAlignment="1">
      <alignment vertical="top" wrapText="1"/>
    </xf>
    <xf numFmtId="0" fontId="2" fillId="0" borderId="7" xfId="0" applyFont="1" applyBorder="1" applyAlignment="1">
      <alignment vertical="top" wrapText="1"/>
    </xf>
    <xf numFmtId="0" fontId="17" fillId="2" borderId="8" xfId="0" applyFont="1" applyFill="1" applyBorder="1" applyAlignment="1">
      <alignment horizontal="center" vertical="center"/>
    </xf>
    <xf numFmtId="0" fontId="18" fillId="0" borderId="0" xfId="0" applyFont="1" applyAlignment="1">
      <alignment vertical="center" wrapText="1"/>
    </xf>
    <xf numFmtId="0" fontId="18" fillId="0" borderId="0" xfId="0" applyFont="1"/>
    <xf numFmtId="0" fontId="19" fillId="0" borderId="0" xfId="0" applyFont="1" applyAlignment="1">
      <alignment horizontal="center" vertical="center"/>
    </xf>
    <xf numFmtId="0" fontId="18" fillId="0" borderId="0" xfId="0" applyFont="1" applyAlignment="1">
      <alignment horizontal="center" vertical="center"/>
    </xf>
    <xf numFmtId="0" fontId="18" fillId="0" borderId="1" xfId="0" applyFont="1" applyBorder="1"/>
    <xf numFmtId="0" fontId="18" fillId="0" borderId="0" xfId="0" applyFont="1" applyAlignment="1">
      <alignment horizontal="left" vertical="top" wrapText="1"/>
    </xf>
    <xf numFmtId="0" fontId="18" fillId="0" borderId="7" xfId="0" applyFont="1" applyBorder="1"/>
    <xf numFmtId="9" fontId="1" fillId="0" borderId="8" xfId="3" applyFont="1" applyBorder="1" applyAlignment="1">
      <alignment horizontal="center" vertical="center"/>
    </xf>
    <xf numFmtId="0" fontId="2" fillId="0" borderId="8" xfId="0" applyFont="1" applyBorder="1" applyAlignment="1">
      <alignment horizontal="center" vertical="center"/>
    </xf>
    <xf numFmtId="0" fontId="3" fillId="0" borderId="8" xfId="0" applyFont="1" applyBorder="1" applyAlignment="1">
      <alignment horizontal="center" vertical="center"/>
    </xf>
    <xf numFmtId="9" fontId="1" fillId="0" borderId="8" xfId="3" applyFont="1" applyFill="1" applyBorder="1" applyAlignment="1">
      <alignment horizontal="center" vertical="center"/>
    </xf>
    <xf numFmtId="0" fontId="1" fillId="0" borderId="0" xfId="0" applyFont="1" applyAlignment="1">
      <alignment vertical="center" wrapText="1"/>
    </xf>
    <xf numFmtId="0" fontId="12" fillId="6" borderId="11" xfId="1" applyFill="1" applyBorder="1"/>
    <xf numFmtId="0" fontId="20" fillId="5" borderId="10" xfId="1" applyFont="1" applyFill="1" applyBorder="1" applyAlignment="1">
      <alignment wrapText="1"/>
    </xf>
    <xf numFmtId="0" fontId="9" fillId="0" borderId="0" xfId="0" applyFont="1" applyAlignment="1">
      <alignment wrapText="1"/>
    </xf>
    <xf numFmtId="0" fontId="11" fillId="4" borderId="0" xfId="0" applyFont="1" applyFill="1" applyAlignment="1">
      <alignment horizontal="center" vertical="center" wrapText="1"/>
    </xf>
    <xf numFmtId="0" fontId="23" fillId="0" borderId="0" xfId="0" applyFont="1" applyAlignment="1">
      <alignment horizontal="center" vertical="center" wrapText="1"/>
    </xf>
    <xf numFmtId="0" fontId="10" fillId="0" borderId="0" xfId="0" applyFont="1" applyAlignment="1">
      <alignment horizontal="center" vertical="center" wrapText="1"/>
    </xf>
    <xf numFmtId="0" fontId="9" fillId="0" borderId="0" xfId="0" applyFont="1" applyAlignment="1">
      <alignment horizontal="center" vertical="center" wrapText="1"/>
    </xf>
    <xf numFmtId="0" fontId="9" fillId="0" borderId="0" xfId="0" quotePrefix="1" applyFont="1" applyAlignment="1">
      <alignment horizontal="left" vertical="top" wrapText="1"/>
    </xf>
    <xf numFmtId="0" fontId="9" fillId="0" borderId="0" xfId="0" applyFont="1" applyAlignment="1">
      <alignment horizontal="left" vertical="top" wrapText="1"/>
    </xf>
    <xf numFmtId="0" fontId="1" fillId="0" borderId="2" xfId="0" applyFont="1" applyBorder="1" applyAlignment="1">
      <alignment horizontal="left"/>
    </xf>
    <xf numFmtId="0" fontId="1" fillId="0" borderId="1" xfId="0" applyFont="1" applyBorder="1" applyAlignment="1">
      <alignment horizontal="left"/>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4" xfId="0" applyFont="1" applyBorder="1" applyAlignment="1">
      <alignment horizontal="left" wrapText="1"/>
    </xf>
    <xf numFmtId="0" fontId="2" fillId="0" borderId="0" xfId="0" applyFont="1" applyAlignment="1">
      <alignment horizontal="left" wrapText="1"/>
    </xf>
    <xf numFmtId="0" fontId="2" fillId="0" borderId="4" xfId="0" applyFont="1" applyBorder="1" applyAlignment="1">
      <alignment wrapText="1"/>
    </xf>
    <xf numFmtId="0" fontId="2" fillId="0" borderId="0" xfId="0" applyFont="1" applyAlignment="1">
      <alignment wrapText="1"/>
    </xf>
    <xf numFmtId="0" fontId="2" fillId="0" borderId="0" xfId="0" applyFont="1" applyAlignment="1">
      <alignment horizontal="left" vertical="center" wrapText="1"/>
    </xf>
    <xf numFmtId="0" fontId="2" fillId="0" borderId="4" xfId="0" applyFont="1" applyBorder="1" applyAlignment="1">
      <alignment horizontal="left" vertical="center" wrapText="1"/>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xf>
    <xf numFmtId="0" fontId="2" fillId="0" borderId="4" xfId="0" applyFont="1" applyBorder="1" applyAlignment="1">
      <alignment horizontal="left" vertical="top"/>
    </xf>
    <xf numFmtId="0" fontId="2" fillId="0" borderId="0" xfId="0" applyFont="1" applyAlignment="1">
      <alignment horizontal="left" vertical="top"/>
    </xf>
  </cellXfs>
  <cellStyles count="4">
    <cellStyle name="Normal" xfId="0" builtinId="0"/>
    <cellStyle name="Normal 2" xfId="1" xr:uid="{E71A8347-1C73-492B-BC39-F961C5456EF8}"/>
    <cellStyle name="Normal 3" xfId="2" xr:uid="{A6CB0F95-759F-44D4-B502-0FD9CEBCACA0}"/>
    <cellStyle name="Percent" xfId="3" builtinId="5"/>
  </cellStyles>
  <dxfs count="6">
    <dxf>
      <border outline="0">
        <top style="thin">
          <color rgb="FF000000"/>
        </top>
      </border>
    </dxf>
    <dxf>
      <border outline="0">
        <bottom style="thin">
          <color rgb="FF000000"/>
        </bottom>
      </border>
    </dxf>
    <dxf>
      <font>
        <b val="0"/>
        <i val="0"/>
        <strike val="0"/>
        <condense val="0"/>
        <extend val="0"/>
        <outline val="0"/>
        <shadow val="0"/>
        <u val="none"/>
        <vertAlign val="baseline"/>
        <sz val="11"/>
        <color rgb="FF000000"/>
        <name val="Calibri"/>
        <scheme val="none"/>
      </font>
      <fill>
        <patternFill patternType="solid">
          <fgColor rgb="FFBDD7EE"/>
          <bgColor rgb="FFBDD7EE"/>
        </patternFill>
      </fill>
      <alignment horizontal="general" vertical="bottom" textRotation="0" wrapText="1" indent="0" justifyLastLine="0" shrinkToFit="0" readingOrder="0"/>
      <border diagonalUp="0" diagonalDown="0" outline="0">
        <left style="thin">
          <color rgb="FF000000"/>
        </left>
        <right style="thin">
          <color rgb="FF000000"/>
        </right>
        <top/>
        <bottom/>
      </border>
    </dxf>
    <dxf>
      <border outline="0">
        <top style="thin">
          <color rgb="FF000000"/>
        </top>
      </border>
    </dxf>
    <dxf>
      <border outline="0">
        <bottom style="thin">
          <color rgb="FF000000"/>
        </bottom>
      </border>
    </dxf>
    <dxf>
      <font>
        <b val="0"/>
        <i val="0"/>
        <strike val="0"/>
        <condense val="0"/>
        <extend val="0"/>
        <outline val="0"/>
        <shadow val="0"/>
        <u val="none"/>
        <vertAlign val="baseline"/>
        <sz val="11"/>
        <color rgb="FF000000"/>
        <name val="Calibri"/>
        <scheme val="none"/>
      </font>
      <fill>
        <patternFill patternType="solid">
          <fgColor rgb="FFBDD7EE"/>
          <bgColor rgb="FFBDD7EE"/>
        </patternFill>
      </fill>
      <alignment horizontal="general" vertical="bottom" textRotation="0" wrapText="1"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76200</xdr:colOff>
      <xdr:row>1</xdr:row>
      <xdr:rowOff>114300</xdr:rowOff>
    </xdr:to>
    <xdr:sp macro="" textlink="">
      <xdr:nvSpPr>
        <xdr:cNvPr id="2049" name="AutoShape 1" descr="data:image/png;base64,iVBORw0KGgoAAAANSUhEUgAAA2kAAACRCAYAAABZofBPAAAgAElEQVR4XuxdB5xdRfk938y97+1mk00jhfSEUEMLCUXAv3QEAUUFFAUsKIKKdKmyoUPoAlIsoCjSUVREmiA1JHRCS0JIQkhIAqm7+96d+b7/75t7d7OJaZiEBJj7I+7P3ftuOTP3vjlzzneGELfPOAJCIsCBt99uBifbd2pXgy3Y0NaZyBD2vpcTSZgBMdLMTJM808vOuqfR3PTaNWPvaMSZZwpIIST5jAMZbz8iEBGICEQEIgIRgYhARCAisEoQCMPruH12EGhoELPPPrCPzZzSAe2TdaWR1xMjm2YwGwqjP3vp6SGdM/Z1wpRmEGIWeEC8SIVh5jPLLE801YMnZs38uvP0alV4wnyS95t6D258ZCd4okjaPju9Kt5pRCAiEBGICEQEIgIRgYjAqkQgkrRViebaeCwRuu12mGlDxyV10zsNYJHdHPxO7LCZF/T0hDoRGC8gLwIvgGMmz4ATgMPvBKqm6d88RH8v+v9VYPOeUfXeO6I5XjDFe/8CDB6YW60+PrUW0w4ce4draGjgtRGaeE0RgYhARCAiEBGICEQEIgIRgbURgUjS1sZWWQXX1CBiho0ZUzOPBg123u/uMt7TQ4YBpp4hhhmUsQRilhOwhT9zopYTthbilpM1wIfft/lbIHMCh0DiRP9l3vuq9+9nZJ7ywv9ENXl0SqNMHnf04Gq0Ra6Cxo2HiAhEBCICEYGIQEQgIhAR+FQjEEnap6x5bxOxtWPe61y1dds2ueq3jPDuQmlHJ956JyYnWAIOhCsnWKuCpHklaawqmyATIAPEieGqMFecm5Kx3Fvl7M7J8/xLs+dsORcNFNW1T1nfi7cTEYgIRAQiAhGBiEBEICKwahCIJG3V4LjGj3LbbbdZDN6rS2Ire0uVjmArm4lQLYsYp4oZtxCznEitdpKWEzVkrKRNJAP5Cvt5Gcu/HZd+8/6MBU/OqWw2J5K1Nd514gVEBCICEYGIQEQgIhARiAisZQhEkraWNchHvRwRMQ9O+LBD1ihfrDB+khgz1LHUOi9GiZm0sSnmxGwJJE0o/F4DQlhEHIto3VlhaxRV3DyYWPeTQPgo1LC1qGd5sMiiStqiJC2oa0oOq7C+wm6u9/xAleR6V+r69PRDezRGG+RHbfm4f0QgIhARiAhEBCICEYGIwKcVgUjSPsEt+5ZIedJrs7etOv4pGbubI+rgnbeBVCk5WyJJy8M/vA+2R9YfzJI5x80ONI+Z5mU+m8tI5nrxjZ7FOUMQj9Sx1DFJvXfc0UM6MNDBMcpOkDjAMhACR7KFlscWJW0hSdO/gcSR9dXMTc+Yb2fimzq+XH5t3C/Xr3yCmyNeekQgIhARiAhEBCICEYGIQERglSAQSdoqgfHjPYiqZw+/OWtd+OQ7HnwUmbRblrlU1awQl98S+qEkrVC5gormGZn+57nRQT50gkkieC0jepEyvNbMlXfmG//BOlznpk+fjvadu8nUNrdW/+EMaqyxVOpWlyyYzt1NyQxq9jLEM22WsduIQb09oWOmSp5QktsdGdWgohVKWvFTiVwVRhgm886/6FiuqWTJ3+d/8MdZiGmQH2+HimeLCEQEIgIRgYhARCAiEBFYqxCIJG2tao7lX4yqZ1PHNw1jVEdYtttmzO1DzZlKYq0krUhrFAS7Y+bZe+ZGLzKDWR6vev8vi/Ko2dV57zc312YycF1HM/7NZ+600wqvb9bQ0GDwhTPNrKZxtuLr7HyaWW6a374fOb9DBuyRiQxzgi4ZUJMRGa1NC3bHVpIGVAsyySbRK5ztM38nc3LN7PK8sThiuHK8uEUEIgIRgYhARCAiEBGICEQEPnMIRJL2CWryp9+aVS+m9C0ncrzA9GPPqdoaXfAsLqwLk7x2TH9fdd7NZjGjhfHXxMjDzY6mTZo6vUJjh7iGVZyweMBtt9n57Ycm5enza+cm7QcJ44uOZC8PHpIJdchAVmP/WxIgW0haIJe6+LVQ1WfVp53gihqiB2b8eNP5n6DmiZcaEYgIRAQiAhGBiEBEICIQEVglCESStkpgXL0HERF6ZlxTb1D1GLLJIV6wTubY5FZGJWMt65eFBaa13qyaeZnGwo96yC0LyD3bt+O680b9EdmqJmZLu3MlbFPwuVJtU2OXBRl2yQwf4ATbeEtdgxVSbZAhkCRfCkAg+bWbxPnMvemZrzFN/vb5J2w+A0rg4hYRiAhEBCICEYGIQEQgIhAR+IwgEEna2t7QIvTs1JkbmErN2bBmd8fc0XkENUqKgBBV0rTmzAmzY54mQo9LJjf4LH3uw1L9vCOG61rTa4joiNDgX44r1dTaTpRUds2AQ7zHNo5MJ5cvDxCImrIwZs6XBjCJd85NZ5/9FoZ/3Txz6OQY1b+2d9R4fRGBiEBEICIQEYgIRAQiAqsKgUjSVhWSq+E4qqC98vaCzbLEXwwq7cDe1+ZrnuUhHDlJK1Q0x/M9yQsukytKKD06mdvPPmI4rT11XUrW7htXKk2u9Kha8zUHPsyJ3dCTKXvmwCADSSvUNTZW2Lk5mc9uyoCrse5bE3Dggcrn4hYRiAhEBCICEYGIQEQgIhAR+FQjEEnaWtq8StBemLhgC2PkEiTJ55zztSG5MZCynKRBKEQ1uoynsje3Zp6uTevrJ+89GNW11iIoQr2uf682wQdbVSn5oQi+KERdBWwWIWmidWpGnPPzPfNNvia5El02noADw/JscYsIRAQiAhGBiEBEICIQEYgIfGoRiCRtLW3asdPmbcqOLheTbu+9q1VipiSmhaSFsA3HWVXcCy7jK2rL5fsf3aDDBw1EWtq11m/DrhudTrVdeomvHuThvyNkBotI2kJE9SY4LMRt4JjnCvBr9nw1nnz9HdweFbW1voHjBUYEIgIRgYhARCAiEBGICPzPCESS9j9Dt/o++NL02YNsVrqcLO3CgnbOc7A4tpA0gUHV+QXM7mFPfHanDl1fHbYumuiTFrDRIKZbt1fbeUr2Msb/FKDhXlAbyFlhf1RSymTFs3zA7H+FilyHprunxrXUVl//i0eOCEQEIgIRgYhARCAiEBFYswhEkrZm8f+vs782d25Xs8BcApPu75k7OC8USAtLWKhaSAkaz2XIbR5yIdarn7gzkVvLbuMjXc6A371dM6+5cXtAfsYwu3igPYvWp+l9q6IGsLXivbwH5y7DvOxGNAyfVeSNfKRzxZ0jAhGBiEBEICIQEYgIRAQiAms7ApGkrUUtJCI1E2ZWTxGhH3n23byGhLQEg4SYesB5/lBEfscVf+X2G3eaTJ8Qe+PyYN7ktldKU2aWtyKpHgPCXp5QH0iaJlcG6yPgbcLI3MuQ7AKUS39DXEdtebDGv0cEIgIRgYhARCAiEBGICHwCEYgkbS1qtEmzKgd5lvNZqL9jNmGB6oKksYaE+OxDL/bXpmSu/Gfv2qmflPqzFYb4Oknrm17aihM6GmS+xKCOvojlzy2QBNg0g68+BHHnw3R4BkevX1nh48cdIwIRgYhARCAiEBGICEQEIgKfAAQiSVtLGmnq7OpWzc5fSzBbepY0X/ssJ2kCQtW5+Sx0LVJz5da9at/9tCho/wX/daPT2qw0nLwcL2S+yIbqVFFrwQJEAJlm+OwmMC5F3y3Gx8THtaQTx8uICEQEIgIRgYhARCAiEBFYJQhEkrZKYFy5g7zzjnSm2ubLxZivskh7JWYtJI1BanGsVp3/k1B61jb9a9751BK0Fhhve6XUfgZ2yIRPAuwXWKS2RVGDLj1gLOB4OoQvRHXm73HqblqfFreIQEQgIhARiAhEBCICEYGIwKcCgUjS1oJmnD67eqQXc6oX38uxmLAOWhEUEggby9+98ydMGNDhrQPpM7JOWMMjNaV11tlLhH8OSocyc0mJWiBpupmU4bKnIHI2TONjOG77prWgKeMlRAQiAhGBiEBEICIQEYgIRARWGoFI0lYawpU7wKyKDKkuqP5GiLZyanMUAft8sWrlI475hao3R0vfmqeHE2Urd7ZP2KevG90uraSHCXAsm2QQe7YIRA0ItkeYCtjdAO8ux7MTJsb10z5h7RsvNyIQEYgIRAQiAhGBiEBEYIkIRJK2BjuGLt48fX52iRE6xLF0zFri9j2gNseqz2YI4/g585vu2XGjdeYDVMhIa/CiP+5TXzZ6XUPpsYD5LhPWCcxVox5bbI/evw2WsyC1d+LnG837uC8vni8iEBGICEQEIgIRgYhARCAisKoRiCRtVSP6EY73YZN8IfPZr0TMBs55m1scEcJCMucZIlc1ebrwr78dOa2hoUGT6D97W4OYtMtL2zjGaWKTXeC5Xa6mBTkNSEoOmbsDLrsAzUNfRcMne824z14DxzuOCEQEIgIRgYhARCAiEBFYHIFI0tZQn5C3pWZW5+rV3tCBANpnTpMcc5IGsqhUs+cY8oPp67Z76ZO+WPVKQ9zwSA3qu3wLxpwAwvpgyW2PuplEGe1UsG8A5DacPHzOSp8vHiAiEBGICEQEIgIRgYhARCAisAYRiCRtDYE/uynbBR7XeNBgx2Izx0XcPpBl3AiiE7wp37xRN4oWPm2jS17uC/Kngsw3AXRsJWlh7bSSR1a9Hd5fgAk8FtcP/2zV7q2hPhxPGxGICEQEIgIRgYhARCAisHoQiCRt9eC6zKOKCH3YmF0F0LcF1EFr0VxB0sgYZJXs3oTMMf26lyd+6uP2VxT/28Riykt7g3AaTDIU3pWC5VFdjy1qGvzpQN0dsTZtRUGN+0UEIgIRgYhARCAiEBGICKyNCESStgZaZX61uqXLcJOAhniGdRq57xlq4PNeFnhP3y/3KP21L1GMlW/bPue/1BmpPwXWHg6Rzq0kTdU0k6qadgPYX4Lnxr8dkx7XQMeOp4wIRAQiAhGBiEBEICIQEVglCESStkpg/GgHmbcgO8ODfgZCF1XRwrpo+j+qornsXlg6ekCnmklRRVsMVxHCxc/tA2PPgLVbwnPaStSs1qb5l+D9Gajyg2gY3vjRWiXuHRGICEQEIgIRgYhARCAiEBFYOxCIJO1jbocPRTqlje7PbGgnzyhroqMGhnhdG81zxUMOr+lac1cvokgyltQ2DS92R3s5HdYeAuFOeRx/sW4aowLnz8G8+dfh/P+b8TE3bTxdRCAiEBGICEQEIgIRgYhARGCVIBBJ2iqBccUP0iyye9bsrxHQIM9s1OqoJE1EVTT/bCI49PGH//LWgQce6Ff8qJ+hPRvEoO7Fg0FyCozdACJJ6wLXtgRUK7eC5Txkc8eiYWf3GUIm3mpEICIQEYgIRAQiAhGBiMCnBIFI0j7mhmzKsvOdx49ETEfHanUUsAjyujQ5E7bpl/06dpxN9BlcuHpF2+LiVzcBsrORpHvCu7qFi1sngMteh8tOhbP3R8vjigIa94sIRAQiAhGBiEBEICIQEVibEIgk7WNsDRGpb6y62wm0k/MoObU56rrMIFQzN5PJfq1vp+QpIooR8stqlyvfKqMy/2RY+jEE3ULiSsvi1oIK2J2Juf7XOH/bWR9j88ZTRQQiAhGBiEBEICIQEYgIRARWCQKRpK0SGFfsINVqdWgm+IOhZCPn2GYCaE0aGYtqc/WhalUOH9Cz5p1Psoq2ySablJpmNnXOSlk2ZcoUXVh6RW2bpnfv3p0VyXfffXf2cj938fNfAXA6jN0cLGmr5TEpAVn1dyBzIQa+MQ7RNrpinTPuFRGICEQEIgIRgYhARCAisNYg8L+RtEufrMWCDr1gXU+I1EOoBM8MY+YBPB2pTMXJw3WA/uncGu5th6T3cFjTtZWDCFs4+y586WWMGLIA+G+7YlO1+l1mOhtkenldG61Q0myaYMG8uSOOOOybz7/24mtlMs4ywErWLABmSsVIFczv1NbXvzB27NiqRmUMHDhwA3FuIyPSnog8E6mmBCNiPEAefgFR8p9JkyYp6dF4jdWxmQGdBtQn9dwLYvo64g0N0FlEnqp4//jUqVOXGoCy0047JZMnT+4i1Wo/BtYXmE0MyUu2VLp/3Lhxc5d5sZe8sAHYn42k/CWwr8slSdGFrYHM/Qcu+wU6dnoKR69fWR03HY8ZEYgIRAQiAhGBiEBEICIQEVhdCHw0knbsbbXoMngHWNkKXjYAUV8QdQJQAokHyzwYmQyht4DSaJS6P4YTey5Y5OI1Rr3h33Vo36UdML/4U3vAdcpQmTBvjYY9/PC6FF0+1x5dJW29tqolzHGNaPfgAjQ0BBKEc5/uASmdB5LhC+9NygD+BYuL0fy3Ka37trn5xqq7UgSHEZkOzjE5QSin8iTN8+fNPuDre+xaM2vmB72swe5EZoAQJUQg7+UlS/K08/SSKZnHJ06c2KwkrXfv3ltYoq0tsBlgdoSh2pyk8WxmPCAGbzeXy3+bNm7czNVF0gYMGFAjVdkkMbKjGLObMbSpsMyH56uptnTLssjWoM6DOlI7P0yM7AuYnWHQUyC/sZX08nHTxi07nVEnCnx5BEzpcIA7t5I0XdjauUnwfAJmz/oHLt5z0f63up6keNyIQEQgIhARiAhEBCICEYGIwCpCYMVJ2inPdEV7HAwkX0eargdBHUSJiSQhmjAoNcaD0AxII7yfCOCPQOkOnLbZ+60kIahw6c4Q7AqYPH2PvAXMZHSpuRVHDZmONRWacebofjC0L0gGwFC+ujShDOJHsG6Hh/H9DecHheycF3oD7g+w6Q4Aq9gF2NTAV+5BpXIS8LkJaMhVrZZNRMoV5+6BmF1YUHJeoCRNT1Bl/5qg8vWv7bnnzIkTJ5YTa4+0ZH5EQEcAGUNOssz/qAAfTJkyRVWxcOxu3bq1L5fLHUvGbASha0BYL+As/AARneGIptbV1c0qlLdV1GUWPczgwYPL3NzcD9ZuICwHJNbuz8LzmPl8Wy7/YTGS1tLfwp1v0m2T9nNN88A08QcYi+8DtC5ELkU1uWj89PHaZ5a1ES5+/kiATgRMPwibwHh1YWv2VTCOg5WbP9WK7mpp0XjQiEBEICIQEYgIRAQiAhGBNY3AipG0n/6jjG49fwwrR8MmanFU1ajgXW0P0cZRR1SFYCLgbkQFV7Qm7TU80gm2/meobX8kXDX/sLEEV30V4B+j+tfXl6RCfSxAnfPMcJias2GToWBvAllMShaueh08rsSpm74fftfwYh+k/o9Ia7aHcBKuTWuhqvPvhaseD7/t+MVJWmOj9DOJu5vIbuFZbOZ1fTTlFCF6/45qkh3Tp7Z2qloc+/fpv7cxdIMhrCuQmSSy1/hJk15YWp3WoEGDOkrG9xiDHXKaIhd5oosnTpyohG51b2bAgAElZq413hyQpHSWsHdO5Ly0XL65haQNGDCgEzP3EpHZkydPVgKmBN326dOnVKZkTzEYYUQ2EeErUK1eNH769OWRNODi5/YC05lFe5VykqYAWI3KPA/ir8Jpw6YtyXq6ukGJx48IRAQiAhGBiEBEICIQEYgI/K8ILJ+kqT3x3FHDAHsLjB2sQkWepFcsIKwDYuFANoLAw4WARLqj0UKh1+CqJ8Bv/a9AXE7+T2fU1f0cNbXHw1VygmMTIMteQMaHAfe+ssZI2lmjt4W1lyFNt4Z3+bWVaoCscjl8dhFOHTYtkLQzR/VEKT0fxg4DpCCalMK7B8BNF8M9MHnxe8gy2V7AGmgxOPNsVElrIWnOyzmV9uayPsCHStIG9OmzrbHJbQT0hWCKJGa3CRMmvLU0y6JaDo2Xu8jQriICSzjN1NRc98Ybb8z7XzvGR/7cAbADnh1wYAK6WNjL4iStb9++nzfAFxi4v0OHDi+2VfcG9eu3G0AXGGALEVyBavOKkbRLXxgCJ+cgSfeAd+1ao/i1Ls3734PcBRi41Zs4kFY0vGRFb7u+thYdRZD3kUU3aW4OPl4lyGtynbYEdeha41Hb3AytC/xQVdnl3KDeT7ckwfokGKgPsAHeR4K3KhVMBtC0ogCtxH4dUYOOtc3wTTmGeu3tUYtOxdn1PtTCujpqLNvVaj1lDUrNzfgAgD4/iyjiK3Ff8aNrDgF9R3euqQnOhGVtq+PZ1QlNPXdNuRlz5uR9alW8F1J0QEdkqENzeDL0WdFa5VW5KW51NTXo2twcAqD02dPncVnPnn6mvX5GRwjNzdCaYP3c6n53hGtFDbqgOTyzWhP/8X3/rUrU47EiAhGBiECBwPJJ2pm3lZAOOhlJ8guw5li0vJ9FwJgCMo+C9AVMGqKxPWzaQ5MuwvGVuAlX4LObMYmOxPXDM/x8dEfU8QmorTsZWRuS5t0YNMohOHur19eY3fHcF7eCuCuQlraDzxaStErTSCzILsG52+ZKmlo2m2u2gUc3kM0B0YwPkSnI0peWFBwiTr6agS81xvQFi1HRJ2NBVddHy+SH0mxv6d6dQpHeoL59t4axtxPQD8BksWb3CRMmjFvagLFPnz61ZWvvBFpImjnN1JQ+ZpJ2gB00atRBROZisOe2JG2DPn16Z8acJKDBDDmvffv2z7YlaQP79dudQOcTsAU+Ckk777luSEhJ2jfAvn6R8BAlzJAGNKWjMWLTVTp4SRLsZhi7CqGLaqi5x7J107XJPyRgYsb4G4Apa2Kg3wHo2mxwEIANmfCS9+Fapi/tzVcPdFlg8QUR7GgEmxtCXwCpED5g4DURPMGMhwFVx5dL9v7nF2ySYHdifJGAucK4NwNeRYLtEmAvMAwYdzvgOSAM/rQGcysAWr/49speVwpsSQb7CKGPAf5S8Xi0GJT+z/cTP7jaESgB2Kh4Bl8v+sXiJ60pWewrwBeL/fSdrQN5/aezi/qPIMiI8J+qx98LYrGyF081QD9vsD8TBlvg4VqPR+bkpGWltnZAr8xiT0jo/2Mzxr3Fu2aljrvYh22aYmsRHATGPGL8LQOeX85z1qVksZsIdgIh1XchGA854MHlJvau3JWnCTAcBgcYoIkZ/3TAfz7CIbUP6Pt8cDEJ9PJH+GzcNSIQEYgIrBYElk/STri/DvXr3IFSsifYF/sHOa0Kz38G5DygVIVr7orU7A9jfxwGrqJsjvQ/AvPzKCeHwpHaGgeD6CCUSofBZXk9l87Xe/c6YEaAsnfgaz6A++BdJPV9YbkLOBEYR3DkUDaT0TR0Guzo9WHMFiB0BvgVDB7+dFBMdA2tOfP7wbgBQJjNawdh/SIHxGQQuwCCGWB+CzRsKhrI4YLRHQHuA2+3BuEY2GRTeK2Ta7ExVv4IMX9CitmwZhzsgnloSjaEMyEyPt+MQTl5H6X543Dc9hrsITjzlfYozdsAFdv74C3W2WdYz5oD2pWSTjWWqGPJoE99GQO7lKRMZr8O7azWkYUkwoF9+mxDuZL2EUhacheAXXIlbakkjTbp1q3O19TUV5PEW2tnjxs3TgnMUmdGhw0blr7//vvd2hlTrjaZxrc3eXsW/r2EmeADAkn7BpEZ2ZakNTU1pam1307I/JSF3mMjJ3bt2nXMmDFjWlWdpZE0rXcDUD9vnlCaVuZNmTIlx7Vl07ZumjcCSfoDsPaTloTHVJXZ50B8CirzHkPDzvq5VbalBj8BcASAXgI0Uj6DHa5LgA76k4D5AtxUYtzQCLy3yk6+ggeqBfo6gwsJ+LwA92eMCwAo0V/S1jkFvgrCd4SwASkBIrwLDmSshxA6EzBDGHc54PcAJqyuAVdqcDSAIyGYxYKRHnjAWuxHijdrcCku8xrQA3SwFrsR40AyuCPz0P6/UiEx1uJLBjgJgk0FONcxflPMyK8g6nG3jxmBrhb4P2OwvwAvLKO96hKDnxBweEHS9N2uBD/VVVAoV3lUKaoIcHuZ8asFwLRVcC9GiT8MTgSwjRjcnKa4oakpTNys1FYGBovB4QzsIcDjSYqrKxW8sVIH/e8PpyWLr4lghBBmCnBZMdmz1PdpCgwXws+J8AX99hSgqph6xi9WEfFd2i2WrcVeBPxc370EXF/1uH0F8dCJtgGJwX4C6BjgQe/Dsx+3iEBEICKwRhFYPklreLoeSfoQEjusVSHLLzmDyL1gnA5XHo/3mgV90Q/WHACiMlyhphky8DwTVH4AqOwBkn1Apq8GTSxU3EgVt9mAPA/QAjA9geam21EuHwxDn4PoF6gYkJkLwR2ouEkomyNAsjVgOwByEzrUX4BZc3qgTHuCsR0IA0HoChH9Ms7VDiVpqvoxzwT4DZC9D04eQk1pPbjKd/SLFKBNYJPOkDZqILvxIIwHiwPhcoBeQeZ/Ams2DSRUjMAgBeMJGPktsr9Nh/nqEBDvAeO3AUv/DiXTr1M56ZZYSsqWUF+yGNChhK171XjHtHfz9HX/PeJACorPUkjaUu2OuZK2kKQRmdOSRZU0TYLskhB9gWDWJ4OuApSJaUpV3Og0TZ8qEiNbO6MSpCzLhgEYapnLAkNgtOMk2MCeStP01XHjxi2Mt29L0oTZM59rRR4QsfsJ4VCbmI29yBRmfw+MeY+I3jXGPDFswoR3R/frt0uLkiagS6S58TIy5X6w2JGJ+hcIT0TGD9d0rX+jVYVTK+6FL5wSiLWhbq12x5Dw6N8E5ETUND+A47ZfpVabxOA4AxwjQB8AvxPgNcoHeWoE7gzBl0HYmIDxwvihA55aSVKjz2lNYWdqsW7q73TyQf+pIqADp1ZbZw3Q3xGuIMIuAO41jBEV4M0lvG10BnpnEE4m0v6PCQLcJYwxStYIWI8I+wphO6j1kXFNBtxSqFf/y8tLn0Ul3zpzrf1HiWAr8TYGJyi2JJjJgnM8cB+AftZic+uhJuoxFVXzUmyVehwnwB4EjMhyQrVS9iZr8WUjOBNquwXOcIxrChvZ4vepbaH46/PagrkO/PW+1Mq2yD0t9uGWdtP99fPLsr4pRi3t2/aYLb9XLPXzepyVtWXqMVM1n6/APegt6X56bdp2bc+vx2i5Lr22JU0AtfRbvadlThIV2LXsr/u2quIlYDMxOA7Alwm4tso4dylEvZQA25KBvs90bZR1SLAHCENVhdJJDCoUb2G86oBni76k99GC/7Iw1nwRV2gAACAASURBVDbVttf9216jkrRhQjgNhM/B4MY0xVVNTWHSRnFq6SvLeo4UZ91Xt7bX0CkBNheLAeTxrssVLn03t2wtfaSlPZeGc0u/1f0Xb480tfiGCC4iYDoTLvQe9yzDuphYi68YwUUC1OsElgF6i+DfJDg5A0YvpT/o/ekzFYjyMt6Vul9RD78Izi39caC12NZ6aLH7SxUsQlpb7lN/6jnauivalYFdmQKZXheEazLGZYs1SgueLe3W9tlfUvtpn2h5Fpb1nLe8D/UYi7zDFztoy34tGK0Ou/f/8j6Pn4kIRARWIwLLJ2kjX6xD1d0La3dajKSpVvY+wPfrFx28vIMSvwYpzQH7RdemyioeyTopqLEBpdLBcFnSqm613hwxLFUC4XH+L2C5EMSno6b2i8iqJlfbeAbY/xUwJZRLXwNnOiC2YLkERq6Fp0NAcgCSZF0w1YB8mnsujbJAHUILSBhsMlhqBGdjweYsOAeUkl+AErU7liFhebKFG1EGY7Mw3PDuSJjkcWTVa1BKtwcX6Y5JieCa74WRE+GtqjpHwSa7gKQ7IDVgTuBEKR2MNVo3hloidG5n+cPm7BrXSOc3Ngx9T+2Ui5M0JHbX8ePHj19WTZoVuavF7rgYSaMNe/QfUEn9QULUAWJmkwlpmhsbou1YVRHmW9s1N98xdsaMYLfs0aNHXbuk/CW2tK8RvG9ZXvBAMxFvAmv3YOY3hfn6uo4dx7QSpgNgB43q/w0yqqTlJM0wPyQm2Q/A1601WzLLNBZ/HxO9R0JThOTfkyZNmjSwX7+dA0kj2owF14rgaRLeBYIBROhBhroRUZNn+Xsm/oYePXq81qrEXfj8MSCcAGN6hf6pPlITgkMmg/l4OPy9NbRmFT1IqcGxlJO0vsw42AOPtBlsp4nBzwEcQkA7ZnzLA/8oq7JlsY0IOjAH64/aBrkGGJBZfE4E7VPGIxXg7Q5Ap0YbyFW99xhjLTYhwXoETCtsTd5a7Kq/M1qHka/kMEMMnnUOLyJfP6KfJVxhSFNU8deCpCnRX3xb1xgcbYDvKikT4BrHuAO5+qcD/7oSsAsTjgYFO+pDJDg7A15LgU0YYaA70wPPFHZKHcxsai22gsc8nw94VTnQwe5WqcFwAtYpClabhTHW5yRWlQtvDI5fjKT9swQMEouttfLV+2BhUowPIGjaLAaJ4B4xwaJWURyJMNv7cD1aRxfISwpsyxabwmOuB57WNdMXJzYFSdMZ/xaSdq3WE1kbBvfWerzigUHWYAvWlwphovV4tBnomJqgWPYI2DNGu3xAqqSxlwW2hUV76/EcA91gsLXiSsBUYjxaBbRddMDePgG2F4ue5DHBAZ0Sg80ImGcYD1RyJbSnBbYjg42DSwBoFMKb3gcM9Z7aA9jcqgXQYmaBQ4uS2yEFhrDFEHjMKHDQgJ5e1mI7EmxsgFrW62a8UJAVHfjr98RGOgCGx0wDvMcWG5IEa5iWJD/vgecTVf4NtgvrJAKzwHgqQ+iPLcpL1wQYBoMtDdCJgSYhvOJ9aA+14mpb9bG6j0W98XhNVPEy2KbYfw4YTzpgjF6zMTjQAofqtZHgQTG4nTyeqAKvLdbJ9foVq0CuU6A/DI4HcAAR7mPCpc6hxd6m3136pt88NdhW+yoDmRDe9h5PLqZG68BZiYFiN9gAJQbmCOE170O/n5YCWwnhdCVpQrjDAv8R0UAodGFgJnPYTzFSFbg+0b5n0Y88JjugMQW2IIMBrO3Mof8pVmrv7ZIkGE6Mwcx4p3j+dKkVff76WovtSbB+QWqahPG6R7h+7Qt6f3X6/CK/x57F81gRxlseeKJ4dkxq8U2RoMi/X5C0u9u05yIwtwe6VQ1+xMCJELwkhJcNcCAEs73gYgZuWGxSYl1rsQMJdG1N7beZADMzDoRTn9+wHij0OcitjMMMUJ93OcwRxsvFPWn9mbbF+sbg80SoWo/RVeCVos2HGIMdDbCOARJWlwPhreLZ0Dbakg0OJ0C/q1RdvR+M33vgpQLrQWmOZ/8CT31PvptxeOb0HIp5DxsmedHB5+3ZMTHYQd/PwpiW5e843beFHLZPEmxBjK1J3wl5o7yXcbhv3a9lYrFDkmAoGMNN7gyqesYEDzzW9v22ir7a4mEiAhGBtQyB5ZM0TXbs2fNMpMnJcOoMWYS9CIhU3ZoPdjNhoKTnLXiZAutfhTMvtA6QR77YHRW+COXk24F0iWpQiyRDCoxhqCbl+Q6QOQ/gESjXfglZxYZ9PX8I4bdBtjus7R3ULn1de7kChl4C0Wmw1B9CNg8zCdxsPkS0qLoDiOpbgz703W/TClx2NVz2Iqw5CiYZBgk2x4UXFuISiUMtWiBv/D0kpcdQrd6AJPl8a7qjhlVwdheITkXVfxcGh8KYHkEBZEH3WoONutSg2QlemdmEJtUGlTOqTGTtdJA/Bs38V8WrLUkTYDIlbtfx46dozc0SZ8sHDBhQtix3gmi3cMw2SlrPnj27ldPy0RDfn4A/IUlet9Wq98asZ6w9yRBtK8xveOZT2tXXPzVk7BA/us9TGhRzkRjpZplO9wk95Zyrlr0fKKXSaSTYRlhurogf+e67784KPSKQtEHfIIOR8FqTxudVsuz2dknSE2SPsIn9NrMfJ8B5sPaVarWqgxJdUqB5YL9+u+VKGm0uwqNYeAyRnSngKUYVP6K9CLSLQL/s6VyTmlsmTJiQL5Z+0egjAfNzGNsXXMTw5yTt/aCwJfavOHGLlbLBLf7MtiVpwtjbAQ+0mf2tS02Y0T8EgnYs+KaStGDFYRxHhN6G8bNKXqORJQn2gMdJROhFjFOqgJKS9ZhwAVEYZD0DwSZE6C7Aw2D8ygM7G8KBROiis9UC1BiAmPAsefzK5QO5bkmupC2TpKkaUZxrV607g+D0YnDeVuHpmxj8FMChOqNOhLNTj8er2uqEQ0F4C4zLinqVJDU4DILvig68Bb90wDMJsAMIPyDClsVATRWNWhJMg+DGDIEYvp8YHAvg2DZK2j+VPBHwAzCsCM6HRS+j9kfR9QFRFq3xEbys/SOE7ZiwuoXO+v+jGFC2SwxOI2B/AE8Q45fFAG6R52lJJC1JAjE5mgzWgWCsSBhQaYCSkizt+1q31kUEG+mAXggWghcSwWXNwJNJbp86tmjLZ1nQsVAndX1JJQT/AuPXWT4w65EanA7g8yx4k4CuhjAYgldYcIEFpnrgG0TYR9s3KB8ULGVa4/R3w7ilCky3wH5EUGdAowiu9sBDBQ4bJQY/ArCrAI94xtU6GDQGBxnCV0nQPbepw+oaiwL8yXv8VUm4tTiAONh8K0KYCkEvrVskoI4FbwhhLAQ9CdiAKA/oYOAhw7i+6BedU4svCeMgIgwqiEIihOksuIMZdwKYpP2Ecjvx+pwrv/rm1WNqvZCua/KYZ1xpLboT40SiQHjVLTEHgvGc22FvXsb3rL7bB6UGZwA4mAj3isE5WRaIgW61FtiJ8r6qExCeJaRDNakNzjBurOaD9zTNlbxvErC7EqxCidJ7eo8Ed2SMO1OguxDOQP4cvqk2Xm07nZ8r3uePCeM6fUZqdNLH4HAh7CmMyUJYUEzO9BYKJQTa/27ywN/LQDe1O0p+7icM46oK8FYZWF8Mvi3AvsU16XNcEp1QFdzuChU8yYn+D4INM//C03vU99UMCG51wE3a7h+FpOlECBFGsBJSbQPGfYZwohCGCfBnzzhZj1ngrH39AJEwmdUNFN5jSpDKSvAguNYrWVJbM/BFIhxe9BslL0rIaiEYB8HvM4S+U7UWe6vdUevnxOAG7/EXANtag6MggeirE0ZJUm3xzNxLHPZRAv0LojB5pO+l9wl4WBg3OGBmYvADyusZVRlrhqBGbZxEeJgY11WB15WMI7dqb8TAmPBOFgw1hA66L4B/Fy4E7WedglVbJ/IEm2o/YMCa/Pv9aWH8unBf1Op+YBxiAHXtqIqm/WCeCP5hgd8VEzcrq6KvZcPSeDkRgYhACwLLJ2kNDQal/baFMX8EmYHwwdW1EMGcCOnvPIxZAA52wrnBTgj5Dxw9iDOHPY+GV+uQNu0biA3zNjDpULDTGahc7PJO10e7DyQfQJLn4avPI6HzkLbLSVo4hWShFo5MTchZDwIZe3j5E8guQLn8XXBWDq88tbx5rW9z9+ogB9Z2g2B/WLPFQvWrDLjqI3DZb2FMPUA7gej/YEz3VrtjGPC70QCNhpFmOP8ncDoDif8tbBuSphH8WXY7yF4NVBtg7A5gXRRbv7o9Dtm8C39jSBfDQrh61HQ8P70JFQ4Jj67RS8UbugE87zyc+vmZA/v03bqlJo0hs0XkeiHSL/clWhxEJLFChxJhAx1UtNSkrbvuuk0Tx0/8OohPgMjVTHTPpEmTlLCKqmV1pdoDjaULRbhGHN9QAZ8nIk01Nv2OsabBM883kEM6des2SpWrPn36dClbewyR+Ql7edZXm370zvTpqgjJoiTNtQaHaE1aTZIca409yrNXW+AJHddZZ/QSatLOI6ItmPkZ6JejkSestbOYmSzjS2TMSWRoA/F8dQa+ZPLkyfmM8MgxOng/GSYZ0LpWWuhPPAtEP0Ni7lmdJA3ArwV4vbA76mBHraRf0S9rETxHgp9mwHPW4iAjOBtAfyIcXM0HvzqwUIud1ov104Fh1ePuVFUQwvVQQqPpnsAoIkxmxtMemGIMjrKCzUGBIKjasC4B35JcLVAl7IYaIC3sjsskaUkSZogvg2ALALcbxtlLsEXWBuKlM+T5AGmkZfzNGXw71I8RXgehwblADlXl+okBfiqCqYVl8dnU4KsiQfmaBcITwUop2FvyQbYSlZGquiQGP8Oidsd/GoNDbD47b1lwCgHvUT44/pLeux5PBP9iRqMhfB2EzQFc6BjX6Ux4KVeVLmDB7mBc7BBsjKrcLPI8LYmklSx2Fgn1NBsEIij4Nwx0YuorRNi8IIhjIBgFgy4k2AeETgRcaXPytTERzgJhuAjGCeERQiBAgyDY0+Qk6wbHuLFGF44kXEwUaqxmkOBVUFDPXgZjlOTkQeuqElAgXhqUoSRud53tEeB3jnFLkltUz9D6QgC/cYzrVc1MdEBPOI0IfQW41jHussD2RPgxUVAyHhHG+MIWuGMgXoTLncNjOliH4FSRMJAdBcF/YALh3EP7LgQfhEkCxouq8gmwp9YGAbgkY9xsLXYkxvGkFmHCkwK8JAjq0y4igUwqubo9SfB5EpwGwbYimMCCRwzwdnFNWn+lb/ezLeNJGByCnHir7fgFUTLK+IvLlaClbfqdt15B0r5ZkLRzsyyE0VhVrmDws0B+BM+HZ4zRkSjYI7t64Dpm/Lro5zp4/54qpuHcqgYLPgfCtsixG0kOM5SkKbHmXNl9iBivkQlhJ/psasjvrxzjprKqi/kkhT5XOgn1lDB06ZXuRNhLwpIsuNszLtEpQclr3bQfPgCLs6vVQCgODrV3AsMUbJzvkNaJaZCHKoyCizR4x2r7EA4NNXmE/xCwQASfB0HXMH2aBGcpuS5ZHMi53XF5SloptThIBBfosZgwMvV4gA1+zMBPIRjtJExAqAKk69ZosMi52hcZeNBonxB0F8H2BPQgwp8yxvUlYKDepwBfguAZIvxFgPYi2I6A9UG4L2X8qgmYESYS8mudo+fX+rkkJ7Jqn34bgjvJYK6q/yTYUgivE+MP4T1AOIYIO6oPA4SnCbiNPJ5htWsSjgzqP+FJfXZVaUdul20E4eLM449JAi3L+AUJthcJExbqrtCJwuEgfIGAD5hxsQduVQVT1FqpFljBi6CASQdCCLfRyZc/OcaVqX6XEE7XiQgRjNbzI7fqfkknp7zg14U6udJBNHFIHBGICKydCCyfpOl1awBGWjkcxv4USTIwBIioUtUSxZ8zrcX1pyaIzIDnJyDmevCcJ1Bfrsf8mr5hvbW0bXBIoirUy6DkGFA2DqXa+Wievw6ELkapbu82JE1NRvoeLU7GAlbWKH8G0lFI7FCIfuep+yshuOxlCN+HpPl9mPruqLqzkKb7g11OnvQr2VXeAJmTUHGjUKKdAHMaknRjeJcTw7QMVJuvB+Q6SGUWZs+fifYdOyNJfr8EknYbyN8CoTNCqEmLbdIx9lu/gxy2+Tq0SfdavDStCVPn6XrLhJlN1Sm3vT7nzxPnVkb5D5v/iYt2nD+wT59WkuaFG4X53wZGvxCWSNJYC8YIOxgitVu5FiWNiEpNjU3XEWRLy3wiyvRWlrUusk1GZFNr7OU6CBDPY5rZHlIqyTvw+IolnMri32VjjnvnnXd0RttvuOGGHVxz8w+NsScL83gIf2/cpEk6UGS01KQVdkcHnJem6c2NjY2l2jQ9low9UtirDenETuus8+zSgkOY5Ebj+cLxU6ZoOEWYIezfv/9WVjDCGNqVPf6cVZJzJ78/LlcWRz73fUBnaO2gRUmaKBn4OEjarCJ4IDwNpJanXI14Qwx+XygRs6zFN43gnOWQtMPbkLQbCnvhU2JxbuIwthmY25JomOZJZK9lgM5gbKe1XMVg9Y9FSIhbEbtjkmAnYlwaSAjwe8sY2ZwPRNpuqhN/Q2ebJVdJLk0YdziDbxrgKCa8BsKINiTtxwVJe48F5xb2qb5WVRbgQ5cThnXJ4IiQuCd4FoLzdHBtDPSziyhpxuDbNg/00FTUM3SGvWShyupxEAwl4EJi3FgBFiQGp6jiB8HDJDhfB5qpxcEQnKxDMRacrkrEklIAFyFpjDMccG3JYqeCpKlq92tVMjMdEBqcEWbC80H2WY7x51TviXCOUBgQ30KMkQz0VOURhK109huCq1yumvVNc1vs3iJ4EoIRKTDZGVysurQAbzFwSYnxQDPQmGj7EE5SZUAI95icAI5PgX6cz/R/JUxGCc5KgKlZbsk9QMkjCc7NgHHG4DsEHEWCyRCc64D3rcHRwealpEtwhV6btfg/bQMI+gtwvQZypBZ7ISdPHUiCyvI7TtBZBD8mwb4keIsFVxVBLzsbwfGCsIzDFY7xRyUPSuiN4HkvuNIDYxIlqqp2U6grvCllXFhNMIQEp0KwIwv+7gWXKBktafIocAIkqDKXOMYlajM0OXn/HIDfEuOyam6tDbbtpWzLImm1BjjUEn4OQsUDVzBD7X3rJAY/BPBNEJ6CqtwOzYWNcWcBbrWMq6rArAQYUthZq8RhoK7KmhLjPZSgC3CVWiETDRQhHK+DeCLcYhJciQrEGRxDCO30DghXZB73psAAVWkE+DKKvmKAD8TgBAH2J+BfxDhblWkhnIqcbPxD1bUMeDsBNoTB53VSyOXXpO9WtZWqUq/3OQkJulsOEx9qAX1DibD3eFiDQ1aEpNUCfXx+jT/R/uz0eQNethYHKnEKimSOp37faGLY/kS4qlCC7wfh7+Qx1am9GKg3+bttbIHTCP1+E8HjZPAn8WGSQycVumndr9MEWKDJAl8nE0ja3MKa+aDWDxOgYWaqtN8KE8i4ERfI0Ac+t8Y2pcBBqngLBVv29bWMq+blCpjai4doXzK5ndiIwT7FpJiOI650jKvVelqQNLW0/wuCKx0wTlVZtXCrpZTziZGbU4M9kb/Pmllwvgf+WaM2SYsdRTBQGG+qBdxa7GRyYqupo+dUPR5M9Tj5M/tVJa1OAqlf3N67do4241VFBCICHxmBFSNp6oQ489keMPRllMu7gt3nQaZnqP0Ja6OFeq//Vth0cld4Lpy/D1U+FedsMxHnjeoCSc9EqXzkohH82XOoJocBd48Na4ydP2YwPF+KcruFJC1wwRDrvwCgUSB+Acxq53gOYp+CycqwNYTMd4D47rDGBE+h4+5IzECI2Q+J2bRVSdP12Xw2CWrj6Sb/xAfyBQhdBFvavJWk6TpprvlSNJVGomGIqn2Cc17oDbg//DdJq2ia1G8AOhvGDG21Qoqga9lis+412KBLGfWJRacai426tcOgjsnLj02d//1fPP72+LlPTZmD2w/0be2OzH6mMJ9OYpa6KDMbSolwqqVQS8MtJC1rbNwIxt4iwmUC7hSiRYMVgvVKNLSjozC9y3A/69qjx3NTp07tVTbJziR+lm1ufnTcBx/M1bXYJJOhxtKPEktfZZHXxLnvT5gyZWyw+rWtSfMc7I66mHULSbPGHunZK6E7YWkkLayTpsEsSfPI8eMXLmY9sFevDU2SjDDW7iMsf3GEsydOnKh1PB4XPX+4hl4ElbfF7tiqpMnPkCSrVUnTL2QiTBPBVoWlrSyCR0Vwjc+tcKqAag3Z0kjafkZwYRsl7a5CSVOSpoOD32Yc/v5O8XRrXc3mCbAjTEiXXKewxKl6pCrXrYZxbgWorojdMUnwfzq4BUKN082GcWEF0PrHRUhaqvVfBqcX6ZWXJYw7l0LSkjZKmpK08wq7XdeiTmajENygVjlVAzUhMx94Kkl7LDFhQNU2OESVtG9ZtTGpFVrwiwy4axHFBThZ1UNVNCzwXbVYaS0KC07TAVBhIVTF4+8FgdU++18WoaUoaUrSNExEbUk/KwJKtHbuTCWoJJhDgmOqwF9rNRadcGVhR7yLGOdzfq9nCwVr5qWOoXVuWn/XJTE4oVA9prHg5yXglYxwSVDSVLETjHDA46F+yIZBmZKU9oU6eVtRx6R/+1r4m85MEc6retyn1i8jgcBI0QaTrMExaqUUBHvhL5UoI7d56aBeVe5n1MKpSxAUxEdVjj96xgWpxecLkuYguDzTAW8Z3awLbfWNgjxoG46yFnsY4DTJ2/dKMB5Qa57JFWZV3p/S83igzmggjYT1Ef+h6o0k6KokTXLipQrT+apIpCmGC+OMoL4CVzvGWUkSajXPRK4SXZFxmARRp8CytmWRtM6JCURYB75B8TWCcZxb6/T5Hq6WTFYFyGM6CGdC7ajAxap8FHZHtV4qgdDzLEiBjYvgEFUm/5QkuLJSCeroJtovBdiLCHeRxWXVKppsTq7VFTFGCGc5F0jVoMJu/J3CCqh9b3qhMLWSNM4VqHNA6K3qbJlxQ5FSqe+MljXi9DtAbbY9rcXn1G6nzyPyNh9itF6P8CIB51Y9/mUt9ifByOUpacGmmvfz7UTwd5PgfGsxM8uwvdq4ibChKvUZh4mJqUUKpJIvtd5+CMLbIngrnIcxntUemNdqDiww+R7pGm0a4KU2R2CakkvmUKOqamNqLb5eKGlK0i7SkJMU+BYZnFy8t9RCOk4EU1SNd4xRai/UgUuqfZPwC1AIJrk0y8lkqIcDMCzJa/e6B4y1BlJtpXlfu8rps5RgK303GcEQzhXtK5QEqq1UJ7CIsAnlkzy3ce5K+AFyp4UGqug16Ltb+01LQFSHxOBIIEwOVIjwoE6u6H2IEnsJLovXRXB08Y6IQSIfefgbPxARWPsRWEGSpjcihPNf1hfWIPjqDrDphjCk6sUgMPeGSeuC4UY5U+vrQgUvUoPKVGgE74bjbsT7/TthbtKAtOZHi5G059Ekh8H+7dWlkrRgrRQPEa3nuQxWF8pOPKxpxNQpjejZe31AtoH49fRLCCRdANMZIlrDpiEjnfKshmJTkuaqUyDyE3SjfwSSxhiJpLzZQpJWBirVy7DAj8S5xWLW5zzZGygtgaQ13YXMjEAqx8KWvgZI+9ZlC9Rsr1X5CaHGEOpKFoM616B/h+S9Ue/OPeU9+eDOGT/eOcwAL1KTJjyF0nTv8tzyxFlm1hJfxLW1tZoseaslnfXPa9Iotde7itvbWrpSvJ8OmGtgRC00rW0umo7IXCtCljRIJcseffu990I89KDOndvPSxJfV5clInVDiU1/wNYSyS6JNV9UksbOHf72lCk6i+kXUdJCTZr8byRN+HLKsovGTZumxfFhG9S79waUJA3GJvuy939zkLNa1D2MHHMEhE6Gsf0WkjSri1lrEuExKK/emjQPHMmMJyyweWEbG6aDDcnj47XeIdTOLYGk6d8ya/E1I6GGra9a2ar5wGJDEJSkaULkpVXGVcXAXmdFtrTADw2FmfFmASYKodkoacvDCG71jPN0CfYVsTuGdZAYl2mdIQn+ogONInhBz9WSDNcuNdBB0rGhlBK4sKTrEOV2M7U7qpKmdkctem9rd3y3IBRjjcE+RvD1wg46TQiT1Z6rRE0WKmn/WVmSBmBIktuodtPrBOMx2KC46bOt6pFa1ZZoD1oSSStms9XuqDUhh2c+qEh6j/q7I7WmzghOqAD/1LWrqjlJ0wCCOxcjaUq4z3G5VU4HdxosoLVXeoy5LDipBLxYkLR9RXBvixKoA8VCTVTbGKvls+hb+j5IyhZ7MXA6JAQL6ADzllRtYgRNPt1OgHuI8TZRUENVbVEr2N2h3k7QAAkqwBuk7ZgHWIREQRHo5M/jGeOONF+TS5W0RgguzYC7UUZ364LqqSTtkUKxe8Fa7FmQNLXQXiG5vVUHpXvpZAPlwQotiyLrecogvOIYtyVJIO9K8DSEQVUKnaD4ME2xhTBOJ8FXGPiVz0naxqRW1JykXZlxsBOvDElTxUyVC7XrKnF+gSjYYtWW35JmqQrWX8WhpJZSkxOi87L8GV1803TH1uCQNumOanvcODU4TWvHiHA3WVxqqpjv87TKbxPhSSac7VwInNB4+KMAfI8IY4XQYBzeUyUN+dIZ95PF2VxFbyKcq7ZMtVDWMG6cn4eMLL71sBb7EvBN4nD9Lc+jlgSo/fV1Bs7xHg+WLPbXpTCWQ9Jq1Q6rgUIhGAd4SyiEu2Sh3kwwjHRCQDCaBQ06caKERC2wRrBfIPME/c6uCa4EwVRVix3jd1rDVoTN6ESETuKtT0A95WE0Mxh42DB+mwGvL4GkqZVxcGKCVVIDRXQiSu26YbFrtaNDQv3Xk0shae11iQd97o1OshBmQTBRJEwuhPCgNiRtWEHStCZNJxG03lMVcK1JPYsoBAD9RrT2MldlD6V8Mu/0LA/CWWSrAQb63M56iGiQj+ApDUQq+mH+fAJTC4z0OzjWpa394+14hRGBj4zAgM0//wAAIABJREFURyBpxbEbJEFpVEdQbUeI6wtLA5Bl/ZHWDoaXYSC/MXTw37IFkibNEL4Rk3A0Bvh6YAkkLcueR2U5JE2VO+/eg6Xz0VT6HUZsmttadHHpppKm4R0MmKEwpkuYERNJYawW2qYgDSTxOq+8MLAkkDQ3BeJzkjbT7aSBGYuStBqgUrkM1fSihUra0kha5W4YPgFV6o/EHAXIrkiSThDK7aFaTVEwWCJC2RDKlrIFVT/Gib8K2YK/YMTO83UxazH2dlOsk7a8dEeNy3eZu9tqIEBB0sTSDeTcoUSmgVnediSHMvN/rf1jjAnEL0kSrqmpaRo7dmyI+g5rlLmmoeLNjqyF57Bvi5HpVmh3Y+kIFhknbUma+g379P8GJf+9TlqNSY4ja48UWZ7dUdQiejmq1ZHjpy9U0lpJmrH7suO/ZcRnT5o0SdcE8rhw9NEgeyKM6Q2vQTJt0h3VDlflf6zmdMf9i0FHWe02xuDUUCelNUoSLHM6W6u1Z98oyJjWpH2rmhe1K0k7zEgIMVBbnNakBSVNCDfooEKAixzjV0UNVV2CUD90ZJEueE1Y9iGEqwRL3WasYQ+MC2r0SVmB4JAysIEzaNB6iGJwNkJtTqrsGWB3sphFPlirDjKALqcwHh6/0MhvLag3wJFa2yG53VEHlBrSoWmRPxLBZBaM0EEuURh8bkaEh5hxlwfeTEywCx4igpchOF/tjsVgdHG7Y6uSRoIzqggEQ2uX1BanJKRVSdOBXpGuqXUkD3lgogW+LCFACGc6DV9ZymLcy1DSWkja9zMf1olrS9KmqmJVAe5vQ9I0tGERJU3bhoCrLePqptyS16LaaP3Qu2rHTIFXM8KloKAWae2R2sQ0pKKdrhVnJKg8nZhwvvf4c5Ee2UFrgSA4NvgZKAyutW+1V3ujEnq9d02jA4UUxFcK8qeWO61BUvVAydo/RPAHgzBbv47kiX9c2M7eLM6heOs6ky0krUcbkqb2UrVVvrgYSVOi9YA1+L5BrhCK4HfFeTTAQQf1qvS/o1bLkFi4KElTDFaEpK0KJU3TNFXpUTVL3y83aJqkzq8VeCg5UEveW0leN6rWQlWI1H6pSpoqVN0SJWYWHTQNlHVJjrz+aHslaS7FL5Gvk6YkTQmh1jDeA4NLTYb5RU3at0jwpE5wFAESC0laHh6iStq0FpKmdkdwIEjdkStp+uz+NmFc2whM1XdLkmBLcWhnEQiYBnWcFJYgEDwlgjsN8KY3+IIBjifCJAbO8h6PlCy+ujySpmu2cU4uNaxG1W6dmPp/9t4Dzo6rPBt/zpmZ2+9WrbTqspotuRdsguMOxE4oCWBKKIkJSUgI5aOFPyFYAQwkpBAC+cj/owQIHxADBhtjigHjbuMiF9y0ktWsXWm1/faZOef7Pe+ZWV2tVs1ygJAd/9arvXfmzJl3TnmftzyvMDwnOV4FxTwyZ7Cid5Q5uPQcLffcHtepNeZLbiNJRiyepSw2Go2PxjF+mGVBcBodmKOlUdYun5M1Uund2p2EpX4uCXckE+VUEu5IAhmmAKz1gPnaQ05ZrDAW6zVwtnFeM+ZsfooMtowXghJPlnjSWIg8coaUK0iOpCy+bA3uUx7WweCPxePsDAmf9H08KwFpxxuXF0zQXk9BGuc/oyIig6/5Gq+Wuo8KD9kY7yZI5LpFFtvYwwlxLKywu32NVyrnSRtifiNiCdksJGORgHY38wuTaI2jVv7mLpiTwJwEfvUlcBiQZhU+fD9DIV4oYYPThweoVg1q4nvcgxBHOXj+fIT+WfDMH0PrZ+9XA431xWz8DfSp12LkICAtju5DK/4D4PqDhzu6HLL7oNTbsHrz7Xj5y12Nog88cA686K/heQzJKbmaaimhCa1QdocwT8ZmBZQ6DVC+bB8zPWkHA2mtxj+iGX0MG5516HDHOLwGUfwuTIwModh7OnycCy9zBhCv961ZFhsmPFtXToA2uFSiSrVg7V0I8Ub8fODx4+54+5lHW8w68PxvuiR850mLlf2MRnyFgvfXiO1IGNoXbx9K8scOMy5JKpLzvBdr7f82NEYR2e/YjPeg53nGxvEVHtS7DOyW/T1pCQX/LMWsCdI8X8IdD5mTJuGO1vwzWq2/mxWk0ZNm4u8oYz44MA3S7vtLKP2/oLBg/zpp0RMw8btRCH/wTNdJm0HBT5DGWl7MX+ijdRwJiYdyOV4fbQDbyLinyXzJIrTAhqTwrvI03qfI2EcrchtIa/Ok/W3LhcjRot/paVzFfAihhjZ4M6nePeA3tQNpZM2TnLQjBWlMWNfAazyWMXAMet+xGv9OHjTLXCcrikiFXi+G2jChXhv8UxPY5Wv8qYaQLFSMwj8QHAQMA1J4pxAtOIVyA6nptcJfWoVFCbEJCT0Knsa7GQJnLUi8ITlpiXfpSMIdSXtO79FzEnnS6s7Q0shn7TQHPkgFz3Bo5lZ9MXa5d47oZpbjMMQhJ0LhWEAaLep3GuDvWUaA3tIkf4jEJDfFFh/Mk4J7dpAmHhmlcKVV4jH9njWS2/YQw+kkX4lEBo4JlHIkWObqdgkc/Ts9WiRqGbcK/55Y36m8r09CyX4PCvfBUdFzPD0bGi+Wawy+RbbQwBMq9dlAGt8VSUUOBtLoVfiM1vh95inCSljbx5lXmORvsYBwHwyuj4HvJEQ276OiDuBfDuNJW6st3m8tnkvlPwkLZkmB9hpYM9/0IXPSPOD3OVZp5EvIVb6YATqMFi/werL0hQbXp6QOULjUAteRzIO5XjSUKSXhbAWt8VkTS24Z59a50Pj8EYA0gh2CtNsOAdI2sAzCTJBmaUyT0G8hPbmZtEqSYwicz7VFmFCtEGU0tML7OB8t8BXf4F+agNYab9TAHyiFJ44GpPk+LlYWH7ZkW3XGKRabT98B5xrDMJ9LoEIPMfPVGGprtaxjTM2+mXMiw9BCLZ6jt8LiCYbpesBDRuNVrEmpgftCg2szDGXWQhhDWdGoSKD08cSTRpCWhjvewPVFaVyoGM7r4dowxKjkiSn8eUKs8wWOsURGG8jGyNy5yOCfSDhkHZHLK5hPCIW/iyJsSshZ/oJslEcK0hJP2ueVwWcjx2BKtlkC1X8JDf4vc419jStIJmQVHtcG/9t4WENPN5l7GTkUGnwtCZMm4ctSbXBPUrOSY37umJPAnAR+DSVweJC24YE1COKroVR77TAioCkY8zFE118j4YkbrAbuWgRfPFGv2MfcKAyMIWJ8DfPt66dBmp97I6ImF6mUifFB6OD1aJ58PzYwUGiWnDQyKEb1mxDjjYiv3yT3/bd7AgzrP4PvXwllu8Wbwqcy4v6/A7Dfh40HAP0klL4CnvcHMHF2H0hr7oQxb8Z873oMRRcm/d8X7hgwJ63+/0PZq9D4zk6550Fz0sJrEMbvRU/nk2jWfJhsJ8LGSrRayy87vuOyld25F+yaijpu2VFRIy1WG0gOByjrgHo5mv4PjvvspacdLUibWcw68aSxbtlVTEqJrXkDPO97M4tWp11gzplSavnU1NSuYi73XK3UO4RND/oDQS24bWB0YOr4448vRc3mn2mod88O0lIK/n3sjsxJy3ne230/eCNBWgS8a95BiEMcSMPH0fI/tnn35umNZ79wx3aQtuEnCvnu90PTa2l6p0EawXwc3ofYvhfh5E+x4aK0TtMzMoXbi1kbg5eQYj+t6ZMUr/1IkuczpgzeyxwqWol9hc8klOEM97rdAIGiMurCGmlXmMnuyM8/Fhj8a9WBtAI9VNopDqR2voG106CwPgkpKhjg27HBlfT/GoVP2H3FrDccpJg1b328xzwwhZeCJcsV7rEWw4osZmQKdMpEBhbbEy8KvThjHvBSKnssHG8V7pHaSARkVtjtmONyH8ObZHQ7kgTmZzzM8EZNAGWlZtpx1uJ+6whGfpyEO761vZh1O7tjmpOWgJwrlcLzrMJdxuLWhOSBnqfuQOPDCalCyQCTDJVjftWhSCWSQrz0mp1mgffRgykEJc7TOROkMU+NoYqDabhjHlgcOu8lwx2vgZE+9CZeTnr8mLt4r1LCNLeI3hXrQlZJqPB/c0AhUvgHKGGtTD1pHCs8egNHXPEmq9BFDwgUtliL5dp5wliG4NNJKYM0xG21p/FWBbxC2Omc4p/mCFKJZjgXPaisgUcvBt/DlqS+Ft89wfM/EvQFHl4Ni//vMOGOH0o8aZe2hTvSq/APPiRcjOCH3puHeC/WQQTZPZlr49gdr5Mcyf09afS60JN2WhLu+GISMMRGPLTzAhd2+gpAarXdZIywppIt72BHCtJ4HcsZ0ChBdkeGnHGPW8fcPRKxKOY8AXdrlyfE8Eua1j4dGgl5JXBO30dZcvIUdoK5QkpCY/mMZHdkjh+LWYsnLQjwL/W6sDwyJ40GHXrSvg2Nf0g8aazf9mqlcJtR+FAUiZfluMTDfAVDUunx0ZF40hgORwIOsjt+oNXCriR38c0cd8kYIUnMCQlDIHOYPkL2Q3r3FMPjXfF63iOvSKEPCTt8PPFEXcs5MSMnjWtZ+3paClzYM99HPWWqTDxplLXNMJdL408V8Bew+DnBZ7Ju0RNJ9kOyITJU2hMiFZLDWNwQWXyARhfPEW+8JGFFZY5mk4YHMimy3IV1HsebE5ISgrSU3fG6BHT+uVZyzV3W4ikpgcF6hEAl8cJ9OSm7QIKXE8luGStcrTW2aAMSw5BxdhgKtxqLMaXA0EaWEqFn8N/oRfV9AajMSZvpSTu7Ldzx30kwUycFP3MPLX5HKewywO3ajT2S4zCl5Gu+wccNC4K7fLrn0dNsnPGFe8CFsKSZwadCV27ClaOZO+YkMCeBXzsJHD7c8a9uX4x85hb4/jIJ2XMHeQZDxNHdUPqrgNohkTFWrYZWfwjPO3GfJ02IPiow9hOIJq9EptAJ429Ati0nzVHwM4foiwj0nYDdishUoO3H9mN3FJDW+CHi+E/xvrO3ConHP93fhZp5P4LsmxCHmX3hbtEYrP4IMvbLqE1MIih2w3ofRib7cjlv2pPWBtIG7QXw1d8haCMOceQi9yO2X4ayWxHEdyEku6T+wgHEIVH4FcTRj6BVF7TKuSjxOIuGGf3qK1dHZy8qvWusbpb8/W2D+ronp1CJ2sLIRQbxaxBNfmPlZ193MrR3tUrCHa2nn7dlyxYmUc/qAViyZEk+63ksZj3tSWNOmqnXz1dB8Bnm4hlrvxhE4Xuf2LUrrVMzPZjXr1+fqVQqZ2ur14QmvC3wvA8oqMsA+4PQmLft3LmTVncr7I6t1hsFpFnz5JHmpDmQ5r8xNuYYQZr3QhOb7yibeNI+samI5uRV0JnXwphOCSelw5dchHHI2mUbUA/uwd+cdCjL+lFP6kBLCBmp0BnW+IYZIXQMe6Tyx6Rv5oiwls5HyToXAK+xSjwUK6SGFUPLLLZoR9HcqSze1QJuyDB8iAQSwCpWbIgcTTQVbz7ZiYYsfVYULCqPrFvGPAkmnZME4JHY4q/zwESk8QFYnGsUfhg7chCyus12ZFnQ1UJA2sUCsAggXfuehCnRQctgUhce9eUYuDEL9MYMybG4LAlbG7MWj2qNHFkXLQlInJL/aFLr6CVUOJOaU2QvnGQBZQGBFv8aAtcGGq+0Vmp57U08Lj/xPLxEGcnJ0dYKjTVBccF3Vv+XsTCwBQaUxccjR9YSBa4eGMEsi13fHDH3ylGzt9d/208WPvBbUtOM3ilSaxt8UchOjHx2vNF4RxxLPTeSozDPTerGWYsPRo7ooN/T+ICmZ0fhe8rgk23sjqdLqJ/CXmWxUkkIAnbHSkoHsM7T5jywsKVF0WPx8O/FRkoFpMxtVOKWBRAqdoZ2M0yMJBUc25tJLOAZfL/RVsA7qflFRfBNXEuskqLmUtep7cEXJ++GdaDoiWUIGNsc0BbXtlwNwL2kYrcGb7eOqp2kOPQeM4frDcpK2QPWn/vHlmPkI706a0atMwpfNK4UgvFY30/jBdZKbhC9sqxnt11Z3BA6xs0dQoijhCWQFOmfMy63ZyIDrI813qYtLrUKX4ycV5Q0vbw3SWFI6sD6bawLRwKnQ4G05Z7G27UVsojvKx+faLWmi1nnfTJoarxUWamTxjIDXKhJpX+rMrgmqWlHQR1nWAbCsVMuIaUwgYp4ohS+E8f4UQZYIGDK4iyr8B9tXsw1VNS1FSPDd7WPf9MtVI1bW+jZvAce/jkBj0s51qHwKiHTsPiYR4INEktYXEpPlDL4eAt4giF6sRbGUHoXWXyZbIV8n1uVxXfDxKCU8fB8GLzSOgIMgi6OIc5fhm/mlRKP/JckJ5MmWBLKWPxzEto9DdKYO5X0+RUWeChy5UQY4u2iXNyREQOIEaIUlgb4kjH4UgY412oJRSbLJMcy5TzF8GkYfCshHPKlwLtjnaQns5y0STlvVgbfbbmxU/OAFygCYrah8b+Zd0kw7DtSkOckoY/UeSiPp5TCT0KD6xLv+hqfbK0K9Oxq62RKDxdNqH8kYZjOo/Wk5NNamX80MnybpT4C1q1T+EuSikAJkP/3hDWS4/g9imuzxX9EQiyGioRBun6RjIZjjHs7Af2dyRhjPbVsUs/u90hckzBaMpeExp6fesDVSZ20dlkf9X42d8GcBOYk8KsrgcODtA3XFeAt+AD87Nth4/3Pt7YBKMbX75bqIkb1OwWPxrPkoAPOxJuh7Z+gecZNwB1dCDLvRZB/67QnTU5lSCR2w0gM/XfFexerDyPTVidNapE1fggd/gne8+xtAtL+8fYeNHJXIsiSiMTdl+GEccy47k8jVl9GxjcIW8+H1n8C7a2GjV19tpnhjsP+OVDmH+D7Z04ThziykjqsoUVyHEq9H6F+HH70OXjBvmLW0rfmf8Bagqnfhaf7JUOEEovM2EtO6LzxqvOXvDTre/0bbnpKX7NlElNhAtJcoe4WfPW7qGd+tOYLLzjdWJC9banUyfL1JVu2bCGj1awgjV4wz1qCtOmcND+X+bewUlkI3yfYW8/8IJj4fQ1jvrVr1y4m7ctx4YUX+gMDA2copV7hAbeQZtgq/QUBCFR2PP2OJ598kl4crFixosuz6s1aqbcZmM37szte7q28++5XKoY7WqHcFAp+1knLaP9/eZ7+c2PtE6GJ31Uul+965JFHpoHTccuWPc8Vs2b9GXNgTtqSJWuU5/2NTnLSlEpA2kceXA4/ugpe5oWI46LL+Uts3Cb8AmD+Fsed8QRerp7RTSwDYa072QLFkPkgpLDeP3F7vgecp+lFAaotp8CzrlsvPQoKWM6eKuAp0tF7wMnahR3+tOno77skJMdZVe8nFTU3/OSVZVnsmp4dWl0NMMY6UkneDJWdWsIqyaR11hwiMQDzfegpOJTFNZsFlkbAaUpL+7w350ldGQyLhZchSxAP0JcTAozhnFNOTyIYMSyMDLBgOUc0ixFXSbVOhSh59hMTwwOhNKmzJ5iTol0y/4OhAyRrPNKTQ+q981p6HVYnn1HzuydRqvhOV7IYN3OoKIcY+BnrgVFBzHh4jXU5XGSTJPsec0Rcbb2DH8yROUu78gY/S/qzyAPO1EB38n5YjoJelDOpABonb7KzsZ/MGaTMGV75ZAQ86AOnssCvpXcF+BQMbiSg1S5Hh++f75b9YthWyQd+QwCVu56sdaNt3SVQ6wlY7Nzl6JR91qQCtuSAgYo7d+ZYJ9U6C/mS3U9ozeFKOaSHtOm7MNwVHId8bxrYHDp2PZKscEE/3gLPMlL1UfJgGDZKQMPxzO/4LJQ/+8B7nsF3Hjt6dHo3qdiXA2ClAdZQxgZoKGBL5IpW03jEvvNagqP5sStVQBkwv4lz5wzxvAKPMMw3Ubb5fk7VwKJkvPFztneoo8OHeHEJUChnPk9qvOKKnc8Ay2NXlmIeiwyTpMEHHm+4HK907SIoYw4aQ4Epu3wyH7ewPEJCYtKbyJ85fg+HTh7Mpe4mIYYCViRzgTIKfRIQufpxu5uuX1x7KTcSz5CUYjx2IIj5Tqcm1+9MnoGy94tAb9PJeEUEMB+sQi8Uc+naxhPlScbBFZLfCmzVwN44mY9Jn+7LOrmeS6KOlpuPXJ/ax5jk4CVr2s7YsZG2j6/0PXBunauBIstLJCG5ORLcpOOB7ZL1swVhb+R9KCe+j8KM9+HRW0bDTJucuVat9IBzXGVSGTccB9QJ+pN3xJBJGiGqNA4k8mDEBg03rDG5KlmLmfe1I3IENxV67Q2wLnm/g2SV9F3eJg1OXFt5L09KodCDybBM957jItAXAeckhCp8/xzT3H95PylLol3eHE3ggz7wWNOtYRzzfPZi8uzHJ+skS37sCIBH627dOKjR6VdX7Zzr2ZwE5iRwpBI4ApC2QSN43ilA/uPw/PMFqO1fH80AihksbMsDc67SQ+jy7RSs+TQ8exXec9YEPvZAEY3wL5ArfhAhy5O0HfTPWcQw9ivImr9DS30ImfwLpuukzQbSrnw4g6DxdvjB+2FNvq1vBtY8AWM3ulIBLFKqWPg1mNbTBKSFO6DUX6DX3IAd3goU8El4/sWIuV+2902zvVg8haG+Azb8LIIZxayj6KsI8Z/wovfA98+AtX7SH9PjY/Nvr+xcnA28/E3bJ9W2SiRmZDkoOhPfCS9zBVonP7Hq8ysYzvBFKLXIWrtHI7hkYPsAFdhZGZwkVNHa72io8y19HcZehYz/z7lcLq5PTV2ptcfk47w15k5r1X+GiH/qed5eFYadSvtnWdiLrMKgjvz/YzKmVxt8XSkst4bhIertvf2991YqlVxcaz7HKPtmrfXFBFwx7J/Fcbyxo9n0HjnxxMbKgYGXK9//ezLQxQpX+b7/ZRajtnH8Fk/pt1pj9hjYK5tRdH1BqR6jVDc35EAHv6lgP6phT5ktJ23FohUneL75G+35v2OMuS5smg9uH9r+OD56H/M8/gZ+5jcQR1lRpXjQMBDHV8ELPol3n7gbQjv6jB7c+LnZc8xzw525UYpikYRP8cbt5/C61IhBZY/XiscqAWJU1vlvWpY5l7hZ87z2Z+D36TW8nt/zXLbN8wjo+Lv9HLZzOAYwtsH78jrOTT4HFTJey9C406n4WeDhBPTREJLel+ez/VS5YF/Sv9kG2+Jzp3M+7Q//5g+fgZ/x3+lz8G8+Hz9LZZZ+xuejHHgu5yrvwb8LQYDFiMW78jLjiC5SNsTDhb2yHbbHdlK5p58JYG0jHUnfI/vBdtlPUfCT/vA9xj5wgVLYkIA0ksDQkp7KjefwudP30i7L9LuZoIv3cOGnrp+8lm0I4c8sozwdK2w7PW/mOGCb6Xs4WJvpmOc90neQvlN+x+fn5+xvuxzT95r2rf272fp+sGtTdsX2scI2Zxt/lMWhjvZr2vvdfk16v3QfmPmupne5tvHJdvn86byeOUb5efq+Z3vXPD+dI+m842+em36ezin+bh/7qexlBZylT+x/+xhhm+3zKu1zeh+ey3HN5+d6kL73mbKduRala89M+aft8L6UeXpe+/vmPdrld7D3ka5L6XhOz+PzzNbX9md1yRBOFvxJ58LMedX+vtvXgPTzVHbp+GEfeO90nqVrdrt82t8/z28f0/ybbc+2Tqfznb8po/S8Z3pfe0Y3ybnG5iQwJ4Fjl8DhQRrv8eZNWcyvPg+++jOY6Lfg+QRjbr1oXyamW0tYMQw9Y9F/ItafxpWnPyqer/+0Hh695/nIZf8NSi9xhbFT5TppIGx9FUH4YZjsh5ClJ63lyY18Fpau3wil/hjvOc150nh88GcXwvM/iiBzFiLWyUzaszYCVFM8Zjaqw5hxQM+D53WKl4vgLWyNwto/R5i9Bqrhw8cH4Qd/BK07JL8tbUsAJwnIo9dBZW9D1PwcMtlzBYhJ6GSWoZjXwNr3wdiLodRb4GmyUAlCVMZEJR8eqSVrsXUAjc9tgJVdQbUS2XcHmzd+zf7wKpWrNd6sPP0WpVSXMaahDN4VefhGcVtx5BE49sXk1Xvr+/ry9VyOjJaf0VCs2WNja7/vK7xvPJcbyFWr6zLae79S6hLBgwbbrTIblVIjxqBLwy6z1jyilPo/uXL5gWq1ulgb9WlPqwuMNTVj8T0F87CyKmOV9bVVy5SnmRdSV9ZcZ4x5ANbeYnx/j2ftGz3t/UVsLQvk/Wsriv6pv79/cnR4+A+10h+AtQVjzQ3KqDutUoFV6gm/6v8kLrVepJT+AHPijIm/QWKQLTt3EpQK+Fm2eNklvof3e55/jo3tXSaKP2gy+tatf/7NlwPqvfC81VL7TkCalHxoQKl3AvF/iGFg7ngmJMBJTSUkDZ+iAnc40PdM3Pdo2lgUaLzMKlzCUDULdFqDrzDvhHk2v4T+Bj5wUQLS6An5GEOjktDVo3muuXPnJDAngTkJzElgTgJzEvgfJoEjA2kUCj1gNj4Lofk9aP8cWLsWsJ1Qmsm+DjaQoYIEGFoPwdqHEcU/hbLX48GzBnB1W8jZlXf3I6OvgB9cJjXWrKX1mWAmBlSMOL4GsJ+C1m+Hl7kYlpCGQVS+j7h1C/zgr/DuU56aBmkfvacTsX4xVPD7QHwGrCHtMdtjJk0VytsCxN9HFI1A64uh9SpR6AnyTGxg1aehoy/hvWeP4kMbfwPavg7aOwvGMAzL1VWzjEawEUz8NgT6HoTmI/AzZ8EaBnpa6ZuJfgCd+TDqtRY870XwmeOiToEROuucMg7QeayT5mssLPo4ZX4BFy0v1ry4/pJPvP6yoDZVXWq0+i2l9FpllU+BWinWHd2ulNroZbN3DQwMiLdiWX//es/LnKFgT7NaX6KgCgQpxpoRbez3Ym02Rdbe7Cv/ZN/Dq4zFucpiARRCWFsxSjG2/nYTh99Umcx9JBVZtGhRwdf+S3yt/pRFk601TVjF8JN7oPFDL7LK+N5fAXa9snYrQZcB7lRaz1MGz9Van0iBkgxC2/h6Y8x92vPKVnnvBOxzrbVNBaEB/1GkcauK46zS+gVK6YsUdMna+ElrzY3W835orWW/8pcfAAAgAElEQVRI1Upt8AKt8DylvT5j7YgJmz+Ky/Ov23XFp19kMsU/ljp4ko9GO6ZH7ygLlL8LGf96vOtU1n2aO/5nSKAn0PgD5uux4AUUnoiM0NEzvyMNF/1FSkLq2gUuh3AZNL7WiiV/Zs5w8It8C3P3mpPAnATmJDAngTkJ/DeUwJGDND7cfz6cwfbWQlSjUxD4awRgKa8DnvJgFMMBK4AdgbI7YeLHERUfA9aPC1tj+0EmSHt/P3L2FNh4IRTyCOFDCZCLYNQTyGQ2wjTOALylDqRJ1R4PKt6JntLteNNJVL73+fE+8mA3WuY0eJasZAuhbU5YJUnLbb0BRNG9sCpCxjsZCPumSwpYpeFhCyYmNuJvnzuJTwxkMFVbAxWthbU9sGyHlAmIoU2EhvkJfOxGEPwGbETw5Q4TeAi8rdDZn+Evj69gw02dyJSPhzXrALUYRpXX9OTWnL+4eMm8UtDRldFqQcHHmt48lnVlrQ6bb7niFS/atHXgyZzRtmQilglwh1U28hHXIs/bViwWH07zuZb09a3OFAprjTFlpVTWxkwtYLSfsojjmlW6YqbMXc1cs5XL5Y6HMadpaNKgZ5SNq9bqLaEy9+/cuZP5NFLXhpcvXry4J6P1uUqpE1kjTRn1VKTMxkaj/Fh3EOWioPl8WLVGWzsc2fheZYOG8c0SL0an0cqFs1k0fcRj1trNfqOxu5XPnw6rz7GwBa3sdi+K7rTW7m0GwYrA6mXW6qKFVVrZKGZ4oIfHvMnJXSh2LzPKrFLKlCw0PZHGNmuTlbNePDl63utfb7KlFyGOO6ZBmpCGtG6GCt+P3N478ZbfTp/rv+H0nOvyUUqA/uxVMbBQAc3Q5Q8x5+RwYY5HeZsjPp3zsYs5ZMxfjFweF/t0uHC8I77B3IlzEpiTwJwE5iQwJ4E5Cfx6SuDoQJoo3yxbe1MWnV05tHQJsS3Aiz2A5BxxA5GpwuYaWNRo4k/POoQyYpUAopGdAVReo+4r5CMrP/UwBH7aAi4g7bcDK6Uei8qogmIu9BdaQoU/82B+mgoLDKtDwHh7HUE3G2h5deBMp6hN3JFFR9OVE0jb7MzGuGNnC1cnddcYkrnzjgwmOjyoyv592/zzBhYNxuh4fhYT7e0QPxQjXLmiOe3h+4n1cdNNOWQLWTSLwfsvmXfiy9d2fLKc9db6DLZUSqr8as9DM2x+9f5bb/urd7zjTcOe51ly+fnaFxAa9Ubynmq1WrR161aCDvl8PUPP+vr4I4/jj+x/vu/79sEHH+RzS57IvHnz8tlsNhPHsc5kMlEURc1du3bNFramlixZkrPWFqy1qtxqNR9fvryBe++VvJv1fX2FKOjORbkoZAHsVqulMpmMA2dJv9lnf2TERr29IQtkr169OtNoNIrGGM32Ttm7t3Y1YFesWJEpFAr+9HUmUixv22q1woGBgWj16tW+tN3Wbv6RR8wDG376m1Gx9FfwMufAmOx+IC0KPwel/g7HPT4wXUvv13P+zj3VgRLg3E6rEHLc/7LzNtJclzSP5hklsZkbAHMSmJPAnATmJDAngTkJ/HpK4OhB2kw5bGCtRZYMEsJzxhD+spWipIdk4/hV6Yvr0rC15VIrvjq2uMhYZEjTFMUMZ9RohOFmraKXLu4qPqycR3HuOJgE6Ikt3P8m+N7bYdUyGJZ/SDkEwNzDDfALn8M71478qo2BuZc6J4E5CcxJYE4CcxKYk8CcBOYkMCeBw0lA3Xz5aueG+S8+SquB8poBrCa5dnJUSLB7hEdlIzDIzBJWg+JRAcr8dwmYYjv8Sb8jZ3Hyb/nuCA/2Z2CorX/7NylfrE7aJd91evCzhfsCH6f7dz/bKrluDVUAsx3xS36884N+qe810H45MlbFhmSMQCu2LduafFv4vf91/cQ9X3rG8mfKFWCTPFMJpVIFC0vAYAWoVNqEdRD59Pc7edywyYnXteJ+RNxlxpW6g1zA6eeVweR8uUUFq8vAmhJld/h78grKaqBSwaYp9jPtOySxL7unEn/upR/u37nu4neZTPEliE3HdBFr7SPTqm1Z0tjzoTft+PKNz6rcc8RhbuwZiyvdiiF5NtLvTR+U10FkdMhHSgRysHGeXrvmdKD/tAqOUDxHOJr/604buAG45fOQ/i48jy8MGNwElJLBUO4HTrvMDYiBW4BNG4HKJqC/tBqXX34Z1qw5b3quVioV8Oe01atx+nmno/+/ixAOJd5KBUM3XI3BG65GhZPhGI+h0kLc0v+bGCins+0YG/wlXC4zf9//9k2twSGZ46vXTOGK/ltxXul+oJTMNp6/Jl0D2hce4Jb7gY23AlNtE3XjALDpfmBoqO2aWZ6VQ+yyy4HTTwemuFZVkrG8ENiU/N1fStoBcPll7vz29QC3uHF/1AdvfvoagIvrIQ4+A59t4ULXtyM5OI8GN21CpTIkFy2UTamMqUGOwWSDHCqhwn2UWcZP+yhjaPVpqCTzmPLjvO0v9cs7lu2Y83qIa5pbBPn39INUKujv79+3pqavm0JPr60k1yaXSe8TQVQonOSJeF/XNPe3ZLOdseDyz0rSB/aD907XGbY7MJAII7lXf/9qlPpLKJXLKB/kPclTcY+qfB63DH4CFRkM/SgNnYdypR9T/Te4cVxhVZRBVEqHFngJq3F66fWoYBCbKlcn7R34gkroRxlrMIVNBz3ngKsq/cDQGmy83y3S/dQF0C/jZIhjZohtueNgY61dnzrcfjbz/oe7lrLkOatRwhXSt2M/Fp5eQf9pQ/s9z1Gogvt1oDIAmTP76ZJPo5N8RrYheibnDEcM98jkM8o+lW2bmtuu8s4qmFTv2u/LEnDaoZeYYxdyewuJTtk+NtzUqWBo6EBh8ROnM1cwWHFzWMafLCHuGl5fLlUwJes553YFGyvALZv2HyPUQ0tcK8vA4BRQLju58qAumY5r0V2TJaJ9K+K92S7XfulX0g7brVAHLQOXyZrxzIrsSFtTP37ZyZ/Yn2v+SC89ivO0Rb5vCrmlO7CEFZUYqKiBTMmVKjskRxyL1LCg0sPAXlaNaSPtF65/fs/22kmsk1Jp/DotnXW43rIbwzVg66QrCEMyR1+7uCk5NEjNiEC7Iiy+AnrzQEceyHuAl5yY8ldMNYGRBlCL6C1jGTQSScKsvuSVZ6x/9UfPynYtzsdQIEiTH6sQjm69s/rFyx+Mhx5sKZKwPANH2NTYPcT0PI1sEMPzDZotD3FbpQR3m+SlkMFFGfjaYrBu8MCIwRgho3bPkZ7F35QB5cFnk6xBlvhOqgzPy2rMywNFTyOrFQLPnTtdDz19b7M8I588NBb1CBhpGow0zHQSj23G5q5TXz3v/lP/8Nn1Ut8yGBs4kMb7+zhrbOPg7w9+587Tph7b5YPVwo/MWcxhdUMwgR/5U1K5WSSiDKKmQZMTfUbgrnBr54FsScNnXb4DDoNWBISTBsyMTMQjZ8m/AyDfoeEHGovWN7H8pCYyJO3/FT2EG8gCO+832PhNoDEKlPqAQo+Ma0wOufnC6gdLTgX6jtcY3mSw6yFg/ClgchhYsWQVLrv0d3DKqWcimw3QiiPksxmsWL4Eq1ctR1dXF3xWG/pvfphmE7uu+zIGv381muPkKjqyMXiwx96V78Mti87EztIissT+4qQz67g+8tvr5HpjDOI4RLNeQ318HJNDgxjbvg3V0d1oNuowkUU2a9DlV9GTa+C4PuCMZQanrAKOOxvoPQ7IF4GgG8jkgTvvAf7xE8BtN2uYJOZAeOmb7ieOWNHkwH5yaBWLwKo1wAUXGixdAUyMAGEElLuBfB544jFgZBiYvxCYnAIaFeB5lwIvvRwI0iIQXA9Z7aq9JPiRiIWdLBWAU9YAyxayfuasV8l2RiLhZC12YpxtjWm7XGtUJiexffPjqIyPo9TRgY4ulvsDwrAJVq40iBHu0ghvLcHsyHOBO5JeH3BOFBQxuepMNE46D16ugGYYItAeerp7UG825Z3GJpa9IhtkoX2Fet2V5sxns2jWmyh1daFer8OEIfwgkP7yOScnnVYVeAHqzTqymSyarSZCnpeMp2bYFNl52ax8ZiIj1/fO65aNO+Qg4NPGVvpAoq5atYFqZQpj42Nybk9PNwIvgzBuYevWbTBxhGw2i3KpAx0dHSh1lLGgf74AtdkPD83WJB4e+wpuG/4EqtUKumonw496US0+hlp+EzzkETQXwaoamlmmoh788JBF3u9EZEI0DMvMHTiAuc11ecfhxJ4XY3f9QWyr3oZY+JAOPTYKWISuifPwwAPbUa024cd59BYW4JEnH8Tw6LCMDyaVKO7VHRoZLuQzDsoxahk0J80BXbOa70LLfsb/Zrs2bBq0JklbQD6ntnOoZ+WAQoePdXEOr2vOk4Kcx7LKaS+EKg8j0zkielzcBLqWAYtOBbKF2deGAzqdFIqobANGHwHCcSAoAdleoDkGNMcPK/YDm0x02V0VgD/UiTQJvhO9ic8cx+5zvmtZx9pUW9G59p/y8nzcXrKJvtoyQDMGFhSARR1Pa3o/rYuo19UrAUZGsk5X9gx6epoIAovdg457L5sPUa8HUqbYCwxKxRCZwGByMoMmM4dYxDAIpeBgveahWIhR6AhRq3io1rKszYUHRmM8MmKQD5xmx1LDLNaZ5z2TngdKY0FeoyurppdYo0nTYNCkrpoUJZzfYdCX1bCxh+1TFqNNIyOTEW676gbNCCA9M8f0hcctw4I8FbRjGZlPS7RQP37ZKZX/arVIaYtc7yTyS7dj/koroIvSKC9wmy6Z7Q96kFC/BYz+HBi9V/TwA/VuMuBTfqwJTTqRQ+09KfThORzgrJoWS/Ya9jaAbeNALXTVeAnKpk9n8KQCMux3Fsj6QMEHyhmnnLZioBpCXiwBSyNyP7IPC+iQl29zpa7gnLd9JdOz/nxF2v4o8aQx7DGsj4WNr7w2NFtusoimaz0/vTfLRTVSqE75qNV8RDFJKBNCS5NWPdi3WCryvlhXBzxTiLC3ZrBpBBiqA915g/GGwgRLz84Qbpr8w4WiM6PQm1HIsbKBtW7x8BhwSN6VpOgW76EAn+dQESG+Sqof80FTvcVYK/L3PSVgkP1qhQZDccH+eP1rvYfWvSxTz3Z6jlXUiSgbh3j1U9fGLx7+Sasr4m5y5EcGCt8NxvGToIKxJNrUhAZh1SJquj62ZzcRZGWKGn5WyUJ5wMYUWYRVg6jhgCkXJXlWqealERQ1gpy7dsn6Jpad1ESWc+EZgeZH/txHcqbUczfA8IDF5lssJgcdiaY1Cia20D43PoWwZtHRD/SvU2hWgcGHLca2AbUJp+yuXLkSl176O1i//jT0dHWht7cLffN6MH/+PHR3lRFQC+bN/lsfCqZZx1Pf/hIGv/91tCbHoI7pmRQGC324ddFZ2FlemKg3M0qfHExehxTlzC9nDjy+dBqP3AQVclvuXrJuJtemM4zpuMm6YEmWS1AWNtGoTKE+OYHG5ASalUk0qlU0a1NoTkyhNjmGVrUiyrEEyXOOK4OMb9FdBBZ1AYt6gPnLgN6FQM88oKPXIlcGHnkE+Pa3FegAaZ8v6VqSsg2nYk/XNVpR5y8AFi8BTjkNWLjAYpzlnz2gtw/wA2DTY0C1CixY6KzarSZw4cXApb8DZHMKmo2xvDdLFW9LLS5HOGApr2IBOHkNsHyhs24d4qCipiVi//BzQmmNyYlxbB/YhMrUBModnSh1stKMRaNek/ejA41oUKNxawHx1txsOODwD0KlMptHdfXZqKx7jmzgvAfHeD6fg1Ka7MJoNptC9szDC3xEIYmRIwSZDEwcw09+89psNoNMJoNWK0QUxcjlsiDAr1SryGVzCCN+HsLnC7IWURzD8O8gI/ncUTNEvpBDR1eX9IH3lvuZWMYH227U65iYnBIZse3eefNQLBbl3OHhYRmzBGTFQgHFchmdHR3o6u5CEASzrslaabRMDY+Pfg8/2/llTEyMwdMBYn8crexuRP4kfFNCNlyISNXRCgZZPvSg8qX8yGDG5AfTphC5N+92WQODvF6ApcUzMRntwN7GY4gtrYeHVnjKeil6qs/Fffc+ibGRSSAK0Ne5AI9ueQgj43tlL86UPWgvAGSfYuWitq7ynbfvZ21LRZAxyHXxnfjwaIWdZVmJQ4tWxcC0jOx3JnYbpsz5DGQvzGR1AtJ60UFeucOPxIOeoTMhMl3DKC3di3IfecSAfBfQsdDN8SPaY6lLNoCxh4DJTQ40FeYDhaVAfbfbx00LaI62tXcYjYO6ZisEnhwDxuvOaM2llPZyLgVcYmmDS/UJsce5ZTjR3dz5qV4qSzGxDXXTRJ68htJd3umqoP+iDt63KiAtJ7oa9clcIYLvGVSmXMlV3zeIIu0I0bWB78cCyMKWRkxaC2VkDxBgHWk5388aRPw+9BFaB9IeHTeiY1IOPHL+Pt8NP+LnpUChI6PQnzEIrcLeUAkApl5KMwHH1/yixcI8Z53GYM1gtEHhW7RihT11i1rs2iJvxIUrlmFBkXQXxzIyn97bIEizjkP/v+4g033QOYHSiu1Yepqd9m7lOo5g0nCQRsDYz4GR+yAK4TTlP7vMAewBuQVukNcH9w3y/Z5IGPyBTIebXOEU4BWB8gqgNQY0dgN7a8COCYgHhwuILCJtXjlKiQOCIC0oAFwfvWRiEtjVQwcyCMhS547baN3nUhbNACdd/l6s+u23wi/17gNpEe2cQOu2TyK66SOw1ZFj5jyIY4VqxZdJUG94+1K3ZnnVotCIVcciDFqwnsEdW7WAs96iEYBWax04TpLLZFKs7XBeM3q/RpsW2cCir2xRqStMNpw8yTuTypU6n1RJ4AtleTNaMRI58W+CM07GnqzC/LxGUcW4s3Qyrl77BmztPwsRkdK0ZuZjVfVJ/NHOb+DsiYeRsaG0fKRHxircEIzjx9kpjLMKRLIpxQ27z/uXNMbbBgUCNC1jb+YhG1rNQK5NDBCFTgMaLGNakXIafl67GusKWHJCC8tPpCftCJXvI32oZ+K8BJcTbD32A4PRbUCxhwBVIQqBxgQQNuw04CzNs8iWFEa3WezdDHAY05LJc1euWomXvuxynH/eRVi2dDH6+nrQUS6BvDDHBmSeiQd9ptpQiOs17PzWFzD4g28impp42sAznVvbdQk3BEuxyRbB2hZUTOUn3aFlg+Z4coMxjiLY2VxJ6SNyo4qpNCcWpHQdld2VCkgs38VxhLjVEoU4jkLQI8Z78l25iitu8fP8QO7Nv6NWU87n72alIkCNYKzVqCFusY1YzpP+ifahk3UhcdWyRElilOG6SdyezbowFRoygywwNQkM7XZjKum6KJopGJMoCFJZ+c5Lxlt1dAJd3cCSJcC8PtfWgl5GMThra888K+ds3gTUqgp98y3GxmjMsrjgQuC5v+WuEZ7QLUnVPTp9jmbP5rmlInDyamD5osOCtIOOyBkKNM+jt3ZqYgLbNm9CdWoK5a4uAWpca2vVKuI4Fm7ceMhD87Yi4q1ZWPJRHfkSmQiblsYiGsefg8q6cxH7GVFiZExYK14xgqBmo5GMFw2PY8Na8YZxDPm+L2ILWLWGnhVFBc59xt/sa6oM8bfntD65P8+Xd84xlAiI9yL46+npEaDVarXk/k6J9eT+rWYTk5OTqFarqFYq6FuwAJ2dnajV64jCEPVaDfP6+lwbHR3I53LSl1kPt5FhqjKBp/Y+hqHKY6hhEBP6MYzjEdTMbsS2AT/uRLF6sux5lcIDiIIxUjUfxUJD8Es7PoNF6Ak18FQGOa8DoWkgstUjUBotOoLlWNi6DA/cuwOtKY18poQgyOLuh25DKV/E+c+6GB1dRWgvgy1Dj+Mn998gntd0cnEvjNL9bAYQCegF61OifM8cTKLvhBZhxSBuud3YgbREtwoUgpKCzmiQRG19lMNrm73otN7T9lfIO8+GyC/Yg/mn7EXfSqcXij6X7Lf7TZ/Z5m9ygoC0B4HJJ9zakukGisvcfkYSaeqNBGnUPcMJoEmV7SCHGPi7gEoLeGI7UGcbybB2kUP7ryXUfaQ0r3VgLjU4cU3kj+MzcDdL9UsKmI+4qAzMYzGmoxlqRzEqZzuV07IylcHoSEb6LbdWFlpT3ydBnpXP3ThJnCCJ8szPeL4fGGQysXjV2s/jRKccWsbi4bEYT0zEKFL1I/DTFgVPyT2cYZ9eWCt6KD1pfYFBwyiMRUqiszj/pKgVFBbkFRbRQKAVtlZiDNctFnQY1JsKO6cA1jOWPUVpXLhiKRYUi3KPX/TxiwFp2iLTOYGO1dux8jnuIWUAzdgjZn1+Ku8RME6Qdq+zvKR1pVNhcfIFnQ7MtWbqRAk4k8mbBwqL3eSqMzyrABSWANEkMLoL2MO42gRoibcn8ZBwQqSelNS9rHOuX/SdupyyfQCDc0cmEwceB2ZihJbJFQN9a0/DmW/8LAqLT0JktZtwAtIU4tGtaH799bA77nYmoGM4OHFqVR+Vio9WixvlvllL7yZJJKOwzZtGHSS22NUKUS7GuGeHxmSTEyxx8s4YnyLTxAHclVFY3aFRjy0m4xhTLVohFDrzFs2QAM/JyTFa7tNPqJBxLFAGMaedzJ/ULs/zrLj/+3MKCzuy+OHKy3HtildiNDffbVBJn+ite+HuH+EVgzdgcXPPUesegVX4XmYcP85MYTSO0KomIGvGpkS92KcHLU9r0IEvhwAtqhoBLu07DQGYLFbckHIJQJOJkIK0FjL5o3L+HcPIOPJL+YyVvcBj37fY9jMCMKDYS2OJAg2v9DKGdWfR48bF55/a48BZqwIJFeWmxvly1gVr8cdX/Bmed+7voq+nT0I9f33A2fRqhLhWwfZvfB5DN34LcXXqae+WnF+cM09UI3xpRxMPjrdkftBron1PflOJS13RnueLDmgiAiG3gzugl7qBncdLrPUEaWlsdtJ1vgtRtlnu0sQuZC3xgDjgRyunA1U8eJ5TfnxoiVvnvSPxunFu8h5e4KyoMV1SySGAjlPXxNBB4Iw0hvRJEXwwNM8Z8rhWMhQo0Yn3s4DzM4ImriXkAiaQYxcYnpIsIchkXPgju7B8BVDucJ60fM7lhixdYuXfjLArdQDd3cAjD7M9hf5+i127FEoli/PPB867AOjsBmzqRdvuFj56kHmw6kl6tC+TIvlk3aUXzhSLCNethlqxCIGmTffoDypnYaQQ+G5tdM+rJNxxx5bNqEyOo1AqoyghhBr1WhUx0SrDqHb7aN1RgtmWB44BpNUJ0k44FzaTnR5/vJcANq3FUEBQRoCUgnqCrXqjIaCLYyA1QvBveqyoALGNkIYBetj4AgWAamnLjT0HkPg9z+PgiKJIzunu7kZHZ6d4zQj0eC7b5bUcjwRu9M6N7N0rnjSCNM4Bfje8Zw/6+vqwfMUKdPX0zPpeeB+GaBIEsk3ex/M0ckUfJjuFqhnEZLgTQ/WN2DZxF2pTTeTD5aIY1nNb0Mw+BSghSD7sS2eZVyqHohVYKp7tWnx6/eEVRs717mAl1ngvx+MPjqA2FaGQK4mx5aa7f4h1q9bjtS96A8Zro+KrqzWq+PuvbUCj5cqL0gtGg6OZxVjJPYAgi3vhAQf38xSgNQ9UHLhX0IPmMTRJwIXCumcApMma54fI9O5B/2l7sfgkBwrFJpRsrzEjnirOQVDobUvBmPEQPJ/G+/HHnPFfgFqXA3sCOKrus+KSJARyeEYD1AG5HjFYgGCr5PTE3SPARM05Axh+J2A2ERGBmzgGknWPb5rRSGk6Tfqbk55hjdQteW3qFGCKyRI6Pw4THX3YAXiUJzhdM8DkpPOiMIqLAI1rXxCw9DG53ejNcmNXItUEpFlEkTMu5vMRiqVQPHK1Gg23TijiUQssGi2L+/dYPDZuUeC2YhNDvu+8ZGyNgDayDrh1BO5eIfXrJIWG+mcCPdBfUFicgLQnKwYjdYOOvEUrUhisWtGF3aFxUeJJ+7UFadQsvMIESsu3Y93z3QbcmKSVxXmWJp4CSvOArqWz6DNtnrS997iBrrMurHE6vym1OsywRlC8nAB+EfCzbqJ6OTe5IlpBOSESa+tT48BkYt1IvV+cEJwEzC1KFaZpNTpxQ6c4IQV1HBc0/IlVkANRQwBL6iFi29lcFme//mPoOuc1MEF5H0jjwmYswts/hfinHwFqx+ZNazU1xsZcvG87QKNccvlINnkCuPQ7PiNdyo+OxxhpGeyt0Tpx4GxNFxGZbEkMLz2M83Ia3aUY88sG20cV9ky5sAWez8lBqXAT50WUh9jeEgCYLjJ8YalSxjw92Shg0eXFiJedihtPfgMemHc2mpKcmII0jXmNEVyx85u4ZPQuFEzjqLxovEcK0m5Ukxiuh4hm25QI0OhBI0CbzYPGkFWCu/os3jcaEg5y7ZJ1iSctf/hN9yjXzmM6XTaiBrDlNotHbuBm7cJG6EVm6IY4criBiNkPaIxbVEcdqGuS0EE2aqDYByw6Ezj3+evw6kveibOWvxj5oHzI8J9j6vgv9WKFqDqF7V//LHb/6FoBbE/XpClrDoBHx2r4zM+HsXGsKaFjnJQEQGmYGZXRFHCloJf5JQRwzmvFyeZKfQhI4xxLvBMSucj5KMCOoav00vmi9DqgRa9a4tlIgFWaYSkhkBIirQVsOfDl2hYoKCAsC6Wdl03AmzEgmFSeJ+06D4xLEsiqBjr9qjDe1ppJ6A9zZZL8VTFmhcnaoR2oYt9rVaCry+Wtpc8j+DMJE1rQDyxe6r7r6XVtTEy43DSetHu3+7y3F3joAYJDhT6GQo4pHLcSOPlki5NPARYuAsxel49mtivUIocIC36EMKaBykfGM8jpCKGld8Dl9hpGD4hh2YG0KAFp/jGAtChy3sJ9oFShMuVA2tT4GHKFAkriSWPI+6QAGT/jAcNZhHeWER8DSKOga2vPxsSaZ0Nl8wKEYmPkfYrXTJRMB/ip1HA80DvLo0EPV5vnjd/Ra5WCJc/3pQ0CMP67UPYTbgMAACAASURBVCiw9IyAPv7NdtNVktfwPAFwSqFcLqO7t1c8ZSk45OcEVRJOqDUmJiawd3hY7kmglsvnpf2x0VHxxi1evBiLFi+W+3Is84eAr9lqYWpyUgAe/6bHjkQlHeUOCc+0olDSIFnDrtHHsWnkx9jeuBlTZiuUyUHbAK3MEGKPC+PhQBpDH/mszB1vHdM6yf73Ztdgnf86PHD3U9i1ZxdymRy6Oubh1vt/hFUrV+KFF1yO+zbdiXKhQ8bJt277ClphY79okpmuLepNArK4F858nASgRXUD0+Qasm9Bbg9xTAGaU4MdSHvdMXrSpK1MiNz8PVhw6l70Hw8Jz98z4IyJvH+YpCD0n8DQfJf7NeuRpCfUh4HJAQfYGIWVOhNSRwOLc4ouO0vBKToV/JJzIkQTQGucBnmXGlNtOR4E/nsaDiTOAcn1T9JPuqi/Joont9rUujHByJzEAcD+c3ov7YADML/gg+tts8moLRctVK97KBQjSbUh2GKIa+odS7vGz/cZ4Fw4ZCYbIwxpqHEKFoFesRihVIrE0H/ndo37BpWkHVEUNPJnPSW/pT0oCWks+VpAmvM8OnI+cZ7AnUt592YhEVpB4kkbF2MC557F7oZFIy3PDI2LmZP26x7u6JUm0LFyO9ZeZFEZAZ56wOWj1Secw6g4D+heAnQvnxFC0h7ueK/zfjHczCQTTd5kEvJIxVn0hvYcNw505jLSys/cosSqkQ4UWiX31IDdVWeNkDhhZ/wVTxkHH3OnpvFAciEHF88VKxD/zZDLhBwjbTsXAJxIEwnHYGrx4PA79TkXYcGrPgXVvYpVsp0nLbGIRKPbEF77FmDrT5yr4mkejbqH4WFugAduCpwM1NOaDWfV5vPkchF0JsbGQeDBPS4MaOaV/JsTRMCTeMac3Hg9LTgnLY6Q8YGNOzRGK7QEukHvFpd9rTkLs2uHk4ibb/r88krdfBG5RwyRypXx6Kmvwr3Hvwxj2d7pfAf3/jUu2nsHXr3rO1hV2yH3O9qD9vzvqnH8oDWB4VZ4QIijWA0LSrxgBw1xrCcAbUaOJTc0AruDgTsJdyRxyK8SSEsQwu5HLR64xmJkK1DsZpK3U/KJsP0M8xfduwqrEA8a5zM3Zc5pzh8aXtZcqLDkbIu1K9fh0lXvxKl9v4ucXzom5eNo3+8v7nyCtEoC0r59zCCNI/mxyQif2zSG+0fqohDzIOGCCz90XjWCLJff5XZzTYVWYsPdQaCkvWRmpECK1wqqsYgjp2RTaab3i0CNgErAYOJt4ITkfRn6qJK8NIEfWokCLaAwCTETkGaNeMX4Ob1t7FsK4iQMLcg4RT6K4WmLHm8c85jTE1rJC6bVmVZQKiIEJHycatPljFEM3Y4XQ0IaGaqYyyZhTVzDJbSGBjFg2TKgUHTgrLOL9SaZb6aweInC5ITF1KTFsuX8zuKJx513jF4zHieeCCxZDKxda4VoxJAw4EHAblGoxVSkLfJ+hHrkoR4FyHl8FiN/53wjAI7zIzIa1ZYHr6OA4ukrgBVEfDM85+mylax96RLoXmDyHtvWTbf2JREpWgsYY7jj1Bg9aSWUOzvFY1KrViSkjzlpz4QnDfkS6mvPxviac4CMCwvkWEzDGiVEMQm9lfFAz1rMEPJo2nNOYEVQxN+ZIJDz05BHGXdJGyQSYt6YhB6Kl9d5c51Rwsp3bIMHgVV3T4/cK72/hFim49rzBMCNjozINX3z56NQLGJqakraY8gjwdfChQuxoL9fctnoOeP3kxMTEjbKcdvV3S1eO94vDfPkMzOkkoCPAGfMPI6f17+EnfU7oJtdQJRBK7sLkT8hnrHDH1QnOZ+c8sH/jtx/tq91jj0H0l6Ln9+zB40myRwykt/36I77UZ7nYeXCddg5tAv93YuxbWgL7n3idkStGC3Zz2hY2deey210Bkcv71IX9jsSgEblodjJdw6M73LrAmVFDxojUTzmcicX8juaj9bHeSEOOZZwR1n7ghDZeXvQf4YDacMDwMDNEANioQto1dw6seYCYMnpzpA485DwujEgZpRIFmhNAvWnXD4awyDZ+aDsdMWQDgcGPaUPlM7VRH8hQMvOB1qj7kd0VMrJJvqhAkbG3TrGg14w6pJi6CcHAglLkuJWpcB538h9MN5wHiJOBa6Pi0pAZ7IGHn58PbNnsA+M1mKn6eWfGM8gn4/RaHJvcuOEzoCZ0XJaG2iJ6KLH3eWyyT6T6KwEXuVyiK7uEM0QuPVJD3fvILBy75BOEeqjKVBjSCON+0Xhi1Ao+ErIVsQ4IMYh5xxg6CRTdHqzDJlU2DQRY6Jl0VsAcoHFplErzhUXQq9x/vJlmP/rDNLoSct0TaD7hO1Y+WyL3U+4STNvFTCxA1hyBlAbd+Bq9YUzCFTawx3TnLSZ6wK9ZQUg0+mURYYvHtZYlbw4onPmoY0nkYUSokgQmDJsOWOxHJIjoRNWnuTfKZoXN3UCWCSsj5MrA4zU3URMD3rleN76xWX0X/73yJxyOUymjIg5IOK6ti488qGvw/zgvcDkzoP74w8zzw4F0mZeSotFR0dLQNrPtmtsGlVCfELXb/tBUCYJmwkwTQERY6B78kApZwWUPjXOjXSfazltg8qThEgmi1S6KPG37AXJ57wF5dQiQ5cx2L7sObj79D/C0PxTEBMlTSs4GvOao/iDndfgkpE7UYrrR+1F421JHHJdNIbvNycwksbjp+89DXE8GEBLPWhtOWjp80ooLsMjD3Ht4uNbOO6UFrLFoweXz+xSu681ei/I2PjwtRbb77HI0kLX5RY5gjAJ56QHskDF3aI56bxnzZoDZ9ycOxcB635L4bjfUMh0WiwsrcPzV7zj1x6kuXDHz2Hoxm8fc7gjVbNN1QhffHIc9+6Zoh3QeQkE8DCfJ8keJyCKYzH2pJ4Mz6P3LJgOURQiB246fhKqm1hCnELr2K9EEU7CA4SdUUhjnDdNaQK3GCEZGaloSoijm+M+N0NJYrfiJfNJjuM7T4qzZPkIMj5yuYyw7vFHk/iBYFIqRcbo8SbQaSfRbEVoxhYto9CIgbGpCGSH8wKuSRbVqhUmRnrSUi+bhDtyrmXcb/4tG6wHLF9OBd7lcGQyFmOjDB9T6OnRqExRQTCSr5bPWwzucs9CUj+GU64/CZjXY7FqFbByLWDqQLRJY2RjFntHconiwX66UDyCtIhMvcaFU/A3f5j71gg9BKUApTXzoBb0uLDSZB8S0oDYGcaEoyWxkNNTRjKVNC1LQqMYNq0JfumtdPMwk1GS97dr525MjNfhZ3LI5vMC0giO5OA7GY3Q+7hCea/HPP2jP9iBnPOkTZ7wHCDIodVqypjM5XICfghkBLjRCytjyfVRgJyAeSWAhucIwLIW+UJBrqNnTAwRNNrFseStEZSlIY1sh4AzBX9UvEgk4kIPPQFp2cQzxzBK3icNoxSW0SgSbxpBV5ksjuWytM0xz5w1IQ4hwCWJSKkkoE7KB5AmvlyezntLczAJEqdz/mjg4DjPauyJ78N9I5/D7vHNCKpLEdk6qsVHEAXjs4I0rQjwGVUTIjIteIpsj11omUk044r8O9AZ+Y7nesKg5uBbZFsyCz2VhA63vVV+X84swTJ7GTY9MCX5bR5DpX2SV+xB7DGvjQyZHrqKPQijFjY+cTeatRhxc9/4mt7PNMMbleQgz6ZjUYdjeCR71tFrxDAyOZzkIXmJobMNoEm4NntvYiyvGly2O0SpTec6+gHqwh2zvXuwkCBtPVAfA4Y3QwyNDMHnQQKiRScB809I0lbabyR5ucDkZqA5DOTmuwgsKijVnY7ZWMIe6ZWbdPwGft6BNwFwiRGbEVxiLKIHjyoLbWgzvHYcx60sMDwC7K24EEgeBGf0jIkjQJOUzelG3XkX5sgcf4II5rJx/e0rOtr5lEzj6cjtWK6hOlavO5I64Yaoc567Fh3Qcflp7d40/s2QR65njF6grHI57jNWQh5TxZvkNIVCJEa7n+1S2LjHCjBL9XHmnzlngdtrJBTec+QhwiieRLVxjqSZrDy1O6cxP+dA2sBEjPGWxfpFEXpKFrc/qbFnyrXlKY3nLF2Gvl8aSHvpKdaFov0XHsrCL0+ga+12rDnfYmwnsPlmUroCtTGgZ7mzRPTQwPjsGZhkBnEILTGiOMz0luVcKCQtH5Fj+z2ig5siBzxz0cYajpFx2qCZ/EOoxd0eJ3Sf9BSlJ4kVqI1xJ40vTgdKJUrCHZO2JDVAAys7gd6TLkLXS/4Zum8tIg5UhsMkdPZxbRzmxr8GHvpqEjt2RI+z30lHCtLS2N9c1qAFg427gSZiYSAaq+3zS6XAic9YygEre2OMVhXGagoLirRoKJFhmgTrc6OdAXIlWTbB0FT0OGlSrxrlTItaM42xlOTYCBMdS3DvKa/DY6svRYPmq7aNnyvYhXvvwGueug6r6juhxex39OOZIO3a1ph40kbaVlJ60PyCi7s/KIsjk6oPEuLI8MjgYOGRzF+rGyw9McSqs8JfGZAmm08T2HKrxUPXOnZLzs18FwGZCxsJ61bOYTgk0xdSJ477zjG3EqCtPl9JDhvjxBcWCdLoSXvxr7UnLa5XseOaL2CIxCGVyWMKd+TcGKg08NWte/DwWEUYNQnchOWLuREEV4xmTEICCUTSvB3OLObMUFnlHI8igiN6oahMujxYzpRcznftSFK1ch4PS4U6LdURS7habH0X/hw5mmTfd+1kg32hdyQLYhsEaJkM1w7XJj1J+ZyPzo4AlaoVplbpt6dRyis0WzEaYQZ1hsyEZItz1qxihxVyh+EhkpGEkicXtqx4yDo7CU7ckjf9m6ROLG9RcJT6bGbJUqBYouLAzy0maCE3SoBZk2t+jYY51+bkBIEemQpdvZ0TTwa6Oi2WLgFOONF55+ojPrY9WsYdP5uPx7d0S0kTAjO+k4x2aoCIyWjxqIUmoeZirkTRYOXaJvoXR6jVXRRDPudCfFoh87mcxBot5mFpcE3OZZ2Ck83EotDU6j58zyKTETJpYVDLZehVMhgcNKhU3N86YK5gYlSJAljmbTVCrNih0DNGpsqj31MkHyxXQG3N2aifeB5sJicAScg/6BHjWJNwV5c7KeAqCTWUPDECGeaYJTmO1IIYjkiDQIFCnzYScLxG4s0imGvR88b8xQTg8fxp0AdS908K0Orp7RUvFz1avJafsR0eBIAEV+zvnuFh6VfPvHniyUsJRQg0M9msAETel/ckOGN5EIK6lNiE4IxethSg0avG7/O5PKwy2DFxN+7c/WnsmnoAuXAxvLiIav5xNDO7pplQRYEV/SGD/sIJ6C+ux3jTUfV7KiefQcXYU9uERaWT0JNbglo4jkDnkQs6hBo8NHWM1ndIaGR3bgl8un3aIkk4G31dRDZaij2DLoSRa0ImFwjdfxwznNLtyPSw5bMF7BkZlHyy2QJSxBPBMLKE1jklYUicRs5DlFwr3pP0IWU8kOnTGXXc/KhjrLkDrbiOhfkTkN22A8UfXAd9DCHivB3DHUkc0n/6Xsxf43RFRnZM7gH2PO70SzoIyvMBkte1ewrTGUFjP1kd45ojDKF+Sk9+kwQhY0B+vkubIbcBwVvQ4XTP1MvGh2SYI0MhSSoyWyjk9OxjWafEMzbM+yYeHKaQUCeiTDv4WuF+MyppiGGSSRoNWRyP63Kkdr+sI2V3HJ8gU2uMuoQ5uhBEch+kHjSGQqaH77s1jGsawRvz2BjWSAKR8bGsM/4lrNgEcdQrHxxx7I4EXzQtkmWd3jTq8ZzPlBf16HKghd2R7OkuzHGfcyAdkvSiLS4pkdvAhMFECzh1aYhiweDOLQEG+d5kLmr85rJfJkj7RbA7coPpnkDn2u1YcY4VxW5kC4T9jfWTOEl6VzjXM2sv7Rf/nIC00YeBiUeA/AJnmSCrzgHY8unEAyRInwrDtkkXI+wILtxQ4j04KfgZB0Apodznd5LcnuZcJYhdFqk26lRaPVLgJwMosV6SnSaXL2LR730Q8899rdBOCnlGCtRoWX3qXtgfvAdq511Pi0TkcCDNxfuS2tgijJhg7kvc70NjMSomlkWAjI7pXp6Kl4P6uF4jrI+bhz0MVxVKvmNhrNO6LyFIDtylIZO0fDhvo6PUl8WHylsye/lLUpuSXD8CtWZoUPfzeGTtC7HxpFdhrGOps+Anln6u+ovqg3jtzmtxwejPUOQq+TQAmih5s4A0CVNkHlnOuf9I7EElOQ6d236axfFpATR6fUlOYnDcGRFWnRMiW/rVYXfc8wTw8+9YjG23yBQhnrRskZ4ZRuAyPM6BsandjiREGLRoNWy6EMjjL1FYd6kSSn6+Ei6W/1NAGin4d5KC/3tfRzg5fswg7clKDdfvHsRTUVUIKuq0oHJDy3MDZGiI23ZY35Hjs1xwoTSNphWvEEOxpZYhlRWh0U9CHGMgy5AQsrEndbnYEj1iVPIZnlJtcN66cVlrKrl3mn/LdYNtZ7kmslSGJLjTk+ZCD+kZ4jpKBYQRBCUCnwIwUQWapK8OgUwAFHOsTakwVO/BtvEutEjHbKmUK8yfDxTzNYztjTC2t45mjfTqrLFjUCglxjPxoDkAWmBIsuc8Z33z3brN39kM82//H3nvGWTJdV4Jnsznfb3ypsu1d+iGIcCGIQASJEGCS1GWu6uVxvzZ+bM7E7Ezq50/E4pZE/tnY7QzPzQjrUbaCFHSUqRIiiQoCvQkQIAAATRMoxttq8ub571Js3G+e2/Vq0I1utDdBGcw2VFR1e/ly5cvX+bNe75zvnMUQ0a5JGO7kmkVUkRQGI2p8b5eI2gFwhELDDM9dgLoS/sYH9MgjVKjTgDVahivvjGILz99AOcuam3kDWdIauTkvmTTbTx2/zJOHiqgXFMIMxpxpJLM4xmL0ATDV2DVsREKqNGXoDKV6CASdlCthyVSJRwi0+TJb46t5UoQy0tBMXvhZMdj3y6vPbqwtikv9ZFt+Ri6FEdiPQxLXFne47SOPVrhGFpHzqB7z8fQtQICVgTUBAICjIwJiGG/TB8ZmTXlSqpmnsapka/dBGS0vNfSSfavEWSR7TLukHwtGTOyaaycs6eMBQSCLII9GocwrJqgjfshAK/TUdJdSijJzDHkdmVF1hkZGZHts9eMUkA+FyNYpHwykRDZY18mIxlq7Lvjtqq1mvSncZ8FnLE/LZFAMBwS2TAz05Yqr+CV8h9hvvsjRJBBrHkA3WBeDER60Q/3KREaxvH+T2IofhBhO4HhxGG4XleMQ9LhEXTcBvpjU0iGhtByagjaYUSCcZFDOl4b5faqHNN0eFTYtO0gTcnMHJ+poS6a3TIcr4FUZAwdt4Z88yr6Y/sRDTJUS5dPdyl00lSk7VTRdivIRPZt9sMyLkDkzOwF8lpoOxVEg1nZRwI41+ug49Zl+7Zm/9QZR6vzOtYaF9ByStifegT1N3+OhT/+39Et5VTP7C0udHeMj65j4HgO2Yktd0cyWZQ8Uu4Yp1PjgLpX7QSjvLe3KN1fUztAwMZ+NFEPJcgUakaM8z+qpITW1b97Ch9iMEKVN8niPbDWXKUdA1YLwEZRfRvss+V7kBnivIs/NBJhzhrdxLmvbDMZ1mMh78Fk+Qgkb6Hr4xaPuJoL12ohVCshYb3KZUrZFUjjuCaSb+3saN6Ez0UiLIYwsiMgcslQiLJp/l+BvGBIsTEdOj76wBtiwe8iHfHRH+O81UKtrdgw6TXjuGJR7kjjkM13QkiKX4qFFDUQiYaQhSPDLrJJDxfWbeSqNvoSbCHwca1godDkeixIWHhsahLDycQe3FRv+RDe+O7xvljw090xXUZ83zxGjqsbPlk00tA0GeCELzmsQnApNdy29IC06kUgRnfGkrI7vZMEIK+xubI6+aU3TZuRyFChv1TSz1n2t/Xc2IxtPF8j+mBdRpUgbE5QCNLowqPaeLas+bUrT3r2Htz1j/4A8ekPwbOCqi+LEyqaAzgOvHN/A+vH/weswtWbBMq98zsmSMvlWBXUcgNOwMKURanmTrruDA21ZFLT7tgoFCKotyy8mnexWOdNbWubwqLpY0Ggun9Ahf0tly00uhZiQQuDEQstSkp4URHI6P41TuTIqnEiQdbWUNWyfT1PMMYhSh5DmaOHimPj8vgZvHzqH2J57DQcCsA3HekshL0unlr7IX5z5e+xr0VHx1spDavPGLYsfL29xaRtyhR7GLRwVFPzzNwwLo7N7S6Ocoi0PFIYtN0cIF06QCoWjbs8e99/OiDNuDme/7aPxZeVzDGaUhV+M6Pj3zyHeP2yKbtV1UwaB0AbmH4AOPWrNoYO6lxD6cn5LwikddpY+uZfYflbX0S3dOsDFa85XhfXmw38oLSCUrAusRbtjiV5O4mYcgxVchLaOhOoKPBGZr7r+IrRIrulZXK8BmVMYkM/TS+iFhJRMlcqw4dMBV+fTiogVW0qaR2N9GhNTOtogjFZn2GfPNcDvoAy6St1lRSRmWKtFicVPhotStJ89NN1LKCAHw2S6k1LpHxRFnfawEoji7lCRiaUFjpIJgOIJ0OIRxtyo68W2yhuVFEtdZFMesKkqfxEBTK5XwRhvC/QdHB0TAEuyUBjFbylfrfI9tJ4Q7U5CcMockhmWzYV6xaLWxga8jF7gMcZGBsDjhxXygCzlMoRfPO70/jyN/djLR9XYPZdFn5X2UwLT5xZwumjOVRqZHrIpLFXiwDNE5DGvxstlW3JKjQnMK1OQABeOtUWJq3eDIkpiUxyApS+WiiWQlhZsmF5XaSSDnybvWIW2i1LIlg49qepergaR2IjAotOa+8VpFFeF4qifeQMnPs+jo6vJYUc9yWomN89s5JsAVIERQRvSi2hpI9GKiiGHtoRkoDNgDqCJL6OIE2kkJph4/b4Hvy/TLjYXxWJiGTSoYGI44jkksCKwJEAjeckH+drDRNHkJfL5bC+toYhujxmsyJ/JEgj28bts19ueGQEk5OTsl/cV+k5I3vWaAgbSHBGUMj35P7z8WaDQd5dbLiv49XaH2Kh/RzCbhbx5mG4gRoasYvKElofeAFpwSHsz5xBMBDDYGw/Hhj975CJjKPUXkQ82I9EqF8AGw+iGLFIbw1doTtoORWE7DhCATIPNPtRx1n1mqqFE026SHel8LqGplPEYPyw5LxtNC5hMHZQ5JTveu76DqrtVf3aQ/K+ifCQllzzfemOdxlz5Z/i+MBnkAgPC0ogsKt21tAfm90B0rhfrgBFSjzjdh8qr7+A+T/617cN0gLRLhLj6+g7kEMsoz6VYZRNrzRzPAnSBmffGW7NY8g5JqWMBFmca1YvK4WWsGrMv6X/iy7wy5HecR3RA0HcX29kSrLLweZXHKJNfw1Yy6lWGY/z4Y4CZizscw7KuSXjoti3y7kYWTQySvI5qfQaUCDzNqZD73ou7PakAmlhlAohhKjIYji1Xnj/kPNwF28Ew7SxCMUCoxxKyrh136aad6jiI5k0grS3Si6msx4OD3pYKtpYLAXk2PDaEOsQ3atGJo2mICQ+5F4KX7bBuaiAtKCFe2e6GOl38OZiAFfXg0hx7PUsrLZ8MXSRY2rbeGxaWfB/cHPSbJWTlpicx9gJxaSVl5UNKisMHZ6MLnDsk0CM9HPvvc6AtHNA8TXVeyYOO6zc6/PgpnmOO84qXnhMuScFLZUQLVmcrwBLVU2d6oqyeSn3iROctGbSpHdgS36sZAu8yASIqFfxZCGQafQEW8sJpClsovpkxMbRT/8TZJ74PfjJUemVkKq3saHmDPjFP4T90r+H1VjfcXDe/VpiPlq9HpQfXiCkoRNJR9LcpcmTsT0pZZLRdQJoNwNy4b+a0yBtx+aFAWPV2gL6KCcKeqi0LNAghTLQRssWqp4XBY8Bm1/DrLDrG4Y48PRsk48b5oyvMcYhNBvgxbA8cBTPn/hdXJ56FK1gfFt/A22NT1TeFhbtvvJbiPjObY1JVPN/o1PE33fKKNkuAnHrxjJFAVkenJsxaDIJpK6fdvUK2IhcsKFyZ3jcyZ4dfqiL8WOOZED9MhfeJChdpJvjxe+pXJPkkGLPZHDS+hX2wXRaFmprPuo5VVlkoYUN2AMHgLt/w8LMGUsF1etrmefzaOLoZk9aLPjBdXf0Oh2sfPtLWPrmX6JTWL9BcOPevmkevnW3gde9FVTDNSn8NCgxdZTsmgBFS/E3N8gbEB83YxDZKrF05hjF8FCOSZLZp5gsMlx8jgwXF4IpMl5k5siccXvlmmJk5Ou0OOlXTBhZOC4EgryeuS7leQFbAUmCylZb9aZlRVpkoaZd1vg5hD0KW6i12Bvch8VqFj6LMb6DdIb9dzbSiRrGxhw06i4W55pYWWiJRJCOjOw9a7ctVCqqH66/X1vxh1QeGkEbXRm50I6f6+s2KFXdpctanWyN+mztpmLQmMs2Ne1L8DX7wkZGLUxMK/lcJkXrd4I6C29c6Mef/tUx/PTlUYRD714u5xicSbXx6IdWcNeRPKq1kGwjEXekekywa4A52Trp6bUYERCWifbwQBOxSFcAG4tsBGm2BmjCetZtrK+LjhXJhAObCJoT5ZaNdtuGFfQRrwYwtRBGthSAvcuk6aZnpTBpUdCCv3P6o3AD6phwvylJNOYgRvpIULVpdsMTzlhg614yfgnGRZF/Sx9aOCzMlbHyl/usttMnWKIckQwW2TNu37ByRs44MDCgGLsee35jPqIAjC1mIOurqwKw6PLI/SI7RnDHxwg02d9GmSO3y/eVSAE6TsZiAtCExfN9JXtsNDQQDCOejKNlreD10l/irfzTcOohxFv7pf+rmngNTqC0Ff6u5Y7J0IDM9COBDB6Z+O9xz/CvI6bZJ/agNboFLNXeANcbjh9CKBBFvVvEav08+qNTSEfGZJsqvkIx7MbplecOA32lkOy14XgtRMiciXKnKyHcBHi7LWTCat0N1DrraDplkWTGghm0nCoS4cHNlxCkldsLWK69jv2ZRxANcRD3NAAAIABJREFUKXaZ79Vxq4iHuG7v3V8xacXWgnwfw5EDKJ19AfN/fPsgjXJHMmmDJ3LoG1fzzNqG+i1AlwWmplJvjdGifxfjEDGNayuQZkKtawyvN4u+rwVTyu2YgI4KL25f2KxB9Xr2q72XiYmY37GXVbffkDTgHJLgjK6N/M2jWNQM3jSjQ+JKVsm+OYnB4ecr3PRKvqMrGJCWz4WVFFaDLRaZlP3+1mP8S+XlagDWY6TD9aMxWvZT7bDV1ybjSw9IYxD1aMpHucEMXhqJGNGuKtWbQGseLwIzU8jk3NXEYkVtC0dHPAxmXLy2bGG+aGMo6KPuA3maV3XUXJz91QRpwx9kkEbjkGBCyR2P0N1xA7j0Q4X6eULTNIQTvJOfgcijtlHDO9wdNw3LyFTpfgQ6Pe61Ikh9MiWTUm1YBdpajcQvdaEKLFXUyaCsO7f3nvHkIsAiIJH+AwEhW0Ya4mBIelwHWvMLJhBTg6Pu1ephxuNB1ezZNziG2Kf+N9gnPwc/lFT9aXqwFQlkeRH2c/8GgXNfhNWivdjeGCNTPW80aHdtIRxRYYHNelDkL6a5U93nlFac2RCv5V3M72DS+Ll4jOQza+liJKgq94mIL444tUZAHHJ4IaQjFmJyo5DLVbbNYyYTI33FsoeNiwJnqspBRo79MPOxSbx07PM4N/skqtF+JQPVLCW3N9jO4/NLf4cnc8+hT0bC21sod/zbThHf9SqoxFwEogQn28tjYlLg+CpDrXEDm326OMYtWLSFpRws6qHTtBGK+FJhqqxYaFW2Qq5jaR93faKNwRm6HN3eZ7itV+tzfeUccPZLPiqrPjL7VNFE+kTE5MASR0cGk/Ia5g8BGi2N+ZtSEPahnfysJXr/3oXn80BsFh+b+h9x38jnkeQFuMfz+LY+1/v+Ygtep4vV7/wNlr7xBbRza7cF0rj7zUgDhcEVdJI1dfPizV/3tpr2TJFo6zwdslz8Mc9t3jR1X4iSPW7duAj2eJ0SkHGJRxR44zrGwIKgTG50Wv9PdozjBtfjJIITQ36dlJ+wkMNFmDYtdeE+cLu8dgn+JOuLY3HYl8fZv3U+P4a3CvvgICznWybjIZuqIRYqImgzowpYXepg8Vod8WhbQJrqrbPEhp+yRbJgZM8Ixvg82TL2pLFnjTJH5qSp/omtyVCl5KOvX61LSSQZOrpBjoz4oH0/mbTRcRsDY1HQr3ZokDI89RkXVxL44784hm99b2bPII1yx4fvpURN9yRR3tgiqCDzSVaTqgN1vdXqilFLJbtIxulUaKGum/KTCfYGKot/jucbGyFUCy5CFtkgTtxstLsBtFoBxCNdBMMOArkwUueSiG9Ebhmk+ZE42sceROPko3ADITEIkYkXJ+VUfxBoacdG+cZ1dprIHWnHLytra37NoPEhY+VPUEQAJFJFbTBi3CPFzt9nL4vuVaOUUQM99oeRJWNvWCKRUOdgpyOAj9sUgxApVLBI2RHJI3+TeSPoIrNGwMX1aa9PMxPTz0ZQyG3STIR/c2HuGqWPBGg0OCGrxnUkm81pY6n8Jt5YeRpL1Vfgul3YXhSN2GW0I4vvMA8R50NEYFsR7Eudwpmxf4y7Bv8rMROhMUilvYJzhW9jIDqDQ32PIhJMCptVbC+KDDIeym7Ga0g9TXq/1f1rC6TtTptKbqLvyPrbJYlUtNSwWH0FheZ1jCSOYDx5j4A69W1v3554UPpuzzZ8dN0Gyu0lBOwwstGZzdGY31m1s4wrpR/LZ7kr+xQKrz1/R5g0gjQyaXR3HJwGCvPA0usKpPEeSzaNYGjf3co8ZDd3R7Ojxi1cbPiZl7ampY786DSoGFX9aWIoklPjqMj00poE0MDtVm5DHHtzTWCR7pGMbtKSRx55FsOHYspyn+NWuF/Na9ssmpqIqVt501t8zW4gjYUnRj21qQroUlXEsHtP7iF0FaerI6WOHO9o0c+F41ksriTfXIdEg4kwoSOjkjuqnjRuJ6KdHaXAI+cjTagscG4qxiGaNeP6orQI+IjAR55tPJaNqZSFdBS4XPKk1YntBCQ/wxb3C8i3LTiWjcempjCSVLEc7/di/eA3T/mqzfcXuNBiPaYs+I8/6YtZyOKrQCyrgFqT1HJT96QxXHAnk8aqAsOsX1Xry8Bv9L40+thhec6Ps0k376iS8KLjRcWqAy8qafTUww2ZtGVKt/RkxBwRztXFuVEDLLo28oJhoZKgRSqwekJDBxo69HACIs2KPDn0zZi9aTLp8YBUBNiXAjJRnSM2fQahT/+fsMbvg2vRxUlVxASkcYK8fgGB5/8vBC4+Davz3sozm2yGw4uB0jU2Wock6HpnfhrB0PVGF+eLPuqd7ecF51482UmtmwmbSFd1v14qZKHGiVLQQn9UXSDSaKx1qRxolEXq1hCvbtj6Bu/5GIwCnfQ4vjP5Wbww8xmUEmMin9wEaQQKnQY+vvEc/uvV72CmuXJLlvs7z3Zxd3SL+H6oikrEe4fNfjDsIzvqoFVln5aFTn27naxIHJm5Ed+y6OcgRHDWbauq0fBkF6tvW6gV9AmhZRjHHu9g8qQjWX6/rEVkjhvAm9/wcfnHhkVTIC2UIOhUNx3e5MgEMtuQxRXj5EgGjk5a9/43FvadVkHXvdcxz+FBAWn/FPeNfl4kPB9YkNYlSPuqAmkbK7cN0pxEA+3JFbhpIgt1hux6rzCX603uIzuG162J07vUunqnZFL80bJsMZmRcGUlF+SNTbccbf4tBS9tiy/jqB4DuU0CRI4nnhXACysH8dwSpVRK855OdTA9XobbKqCSb8Jzu9hYbWH+Sg3RUBuZPqoDGGqs5NUCWDSZlU4D/OH5OjnlC3CrlC2x2ue5mVvXZisuUK0CqYxi9VoNS/7ma5MpmnIAI8PsTbMwPqUco8h8mQLY5Wtp/MlfHcP3n9u3J5DWl27jqUev49c+MYehfs7gmB0WxGqOTow+hvspPyf7RIYmiKW1ONLJDsZGGsKsEYwVy2G4no2h/haScRXiWaxEcOlyDM1SC7FgC8FwEIFwUI5lp2NhIN1ALNpFZzmG9rNDcOfodHALckfRZyYFpNWOPQzH5gSsK+CLwMn0bZkT1Fjr87dY41P+GAyKVFEZ2lgCjCRKQv+YXjSycZRKmv4kYYK13b8xGuE2TcAsQRpBFQEWbfIl48zz5P2YUUepIh/j/7ne+vq6uDeSSaPZCPPTjOEIt0FGj9vnc5m+PgFgPGdpPNKo1WS/eYMjs8bnCerEir/TEUfIVquJmreEy92/xVzte3BrCTjhEtqR+W0gjdskQzaTPoOgFUbbrePk4Gdx78hvCXBaqb+NeCgD12sjEkihLzohZiM8F7XAS0kHvYaYiXB7tW4OyWC/ACC6N5JJM7mjO+8xjW4e18rPyrZn+x7R21ZrkUkrteeFORtPnoK1W/7MDW5aBH5r9XN4fvmPpd/u4Yl/KgYnegQTkJlvXkE4kMRwdD9Kr91ZuePI3TkMTKv7GmX50lpBXwCtxCLLlpl4p9xRDbBqbkijELJUnE+WLygzEfqKse9LxmDOfWKKMbuhYd2O6bWwZTrW6Wb3exb3SRyssQgaApj/bJSslDlS5seJJv3UuE+N5Xc6SN7sPe7E81sgLSLjGBf+ZtQTAZoBaSxcSxtQl9e7UgKIu2NPvxofZ18bXR2rZWV+xGJcpW7jTQ3STDsR7QIIxlj4pxuwECWU8YeUBb8pMvLxWMhHwvYRg4dS14ZnB7AvaYtN/1LdRbHti+qN32vUpnzbR65joc2Ip+kPOEgTBJ0qIzU7j8OPKwaCPWmclPImz0oG6WfKo3gD3bZoJq10HsjRgl9XMFg54AVH7e22vh8dXk1tr1DQxDOGyTeUq/6/Yez4MA0zFqvKiVGqIXpWIjcGY2ihJzEx1Y+t7JL1b05OBMTpSQjBmvRGsEqtX8fnWV3m6w5kgSHS1GbfrACC9/w2go/9S3iZGTis2faANLHHXn0VwRf+LYJXn4ElXrLvDdXzZq16WCwJuTaBgb3Hm2BoodXF+YIvDZm97yDZFLrPTKo6IWXRz547PtcXAqpdxYZlI0pAwc9HGZQBmxIOTgCqj6uMc2bSR5lkdhSXjnwGP576LJbjE3Jjkb4/MmncUc/D5NKL+AfL38JjneuIbpqq3t5QQ8HH3wVK+EG4imJgqzJM17dowhNDjJGZLnzXw+KbQdSLDApW72kAGk1GdmPDyL7RzjjT76C6YclE0BxYyikO3O9g/31dhOPv7fu8vU+89Wrpy+kAcz/z8drf+NJYHUmp04uN1VFOYCOKTXM7FpoMrc4D1PUTuFEyxvXIop14Srk57gQRqieNcscPfk6a1+1g9btfw9LXv4DW+sptNcHzWyJIa06swNEgbUs6oseWXWpsvf265hrbfJ2ZJpnTbeckwpwaPaDPgDSz3Rv1AxvxwR7xorp+RH0QwE+WDuLZhUNou2oCKj2z/U147RLcRhG2T5fHBlYX6gjYjgApyizZL0dJZUykl+zZU3JFAjNKF6dnlHNjs2FJYLUd9FEqcB2ahgD5nOphS7H/MqoqrnxdIqnWYz/aw48AU/vpQqYMPjiRKJYieOZH+/Clbx7EwnJSQOK7LaYn7alH5/GrH7+G0cEG8sUoriykZVyeGKljbKiBeIx9aUClGsbyRkyAGIHbtUXS2kBfqoNQ0BVARyDLdYuVKC5djaFVasrnvL4xKIzkYLaJbLKB0f6aVLW7y3G0nh2Ge+02QFo0IXLHKi34I0rTbJgugif2gBGEiXpCAy+CK64noC0U2sw5oyyRbBnBUC9Qo5SRryHwI5CTzDIG3LHnjTSpZugM40amrFavq6yzZBIDQ0PyHpLDp5k97pOEegeD8n6FQkHs+Gm7T1dIgi+aifB5smXcT25rbHxc9psAjkDQBHJTFmnAm/TgOWwlaAhAIzjkdiPxAK5XX8Br89+Q92rH59GIX+AdTSSGYYKuyD4cyDyMY/2fQMdrCtjan3kYQ7EDIjHMNa8hGsqg2l5DvZvHZOoecXKkVJE9X3R7LHdWcD7/HZFBDscP40rpp5hNP4DZzBnYdhhdcY9+50BBEFhoXcMLy/+PSCAfmfgfEA4oFlJAoO+qto5tph83Pst5l1ZsWkjYueXaWfxo4d9gLHkCj0/+yx6Qtn0bvuvcmZ40cZ9UYdajd+cwckTdo4RdNPhQ4i7UvHFX9QoLz3RPXAAaa6qgL2TCqspOEzljVquC6qp1Rua09R4VmB4IuW6kX4EoAj5OYmjpT8Zrr+YeNHC7UgRYM+d+hy2lwBqmxf/t8CtmsL4DE4leJk1ch6WvTJ9FO847jlccz0yhS860bZJHT4KweWeo1zgGaGOkWgDnip70pHFOLsBL2mmUOktIET15p5EK4wpqTUtki1wk0kB7mbKtiOBuNGGL8muuRrmuIhColCu0yfQS+Cn5yRO/zDDr94NJk+ZAhlkfmMehx7dCGbedG+92wlhA9Rqw8TPA76gLJDauLpjGYs/Fpyf8lF2xd420L6WQ1A2zcsGLaOfCt611gNWaopAFWCkpvzBEZrd6J53G5N0ANXF41BIDnjjS/6Gb+fmlK3vQrR41yvqOD+4SPBhJI/jI/wTrvn8MNza0mSVGRK/kjyyrvIzQy3+IEIEaw6neA1DjZ2BvAh14WL3d2cjJz0O54+sFB/N1Ze3du5jQ7uGkD+aiZaI+FkqWmIdEA5b069HGlCCN+RNbPXo6/0cA7VbvmboNbBmSlOIjeOvAp3D24GexlpxSOnoN6KTw5AP9ubfxoTe+gF9pnsexRBhBI5+5zYEm5Fv4dqiE70eqKFo7QFrcFXDFwYKMWnXdlp4s0Z+TQdMOkD3ZwZt7w6pbl6GgLe8dTcTmtbP3djFzqvNLDbOm0+rZL/tYfsOXfDPKFTs0eKAu3wRXs2LYVvlpDK0mcFX5TsD4XcDdv2lj9Ji68e0O0v7LyEm7oyCNPWihBq7HV1AM1lQQp672cayKUZrYY70s9yjN4Ms9kjdEHexMOSO/F/6fQ4kJTzXriPuqfk7GK+1YJnJtzZBRPSDXNW33twhhxZRx7KTKgJVnXWU2F4LcmHUAaS8rZ54XkLZIkHYQbYc5cMKfw/YbaFVKsNFCLNJBtVhBca0mZhuUJUYiNGywpNle+mVZ5GPfL3tJXCCRAg4cYM8Zrd4hII2TiELBx/CIJQWG9TV1PJJpYGiITmIKtA0M+qAb+MCAhYcfYZi1jVabjJGagLz02hD+4iuHcPYcLYlvvnC87c+08Mh9Kzhz9yrGBhu4upjGG5cGcPpwHved2BAARgkQnR3Fmtq1RQ40t5TCC6+NyJucPpIXMNff15L1KQfKl6JYWAyjVW5hfSOCly5Oo9RI4OC+Ag7v28C+4arIiNw1DdLIpDED871O8igtjCbQPvog6icehh+KKpBN8w4NgEROaEKktaU+QRYfN7b5ZMgIlJSSwpfXGxt/uQ9pZ0cyU6ZHjPJC6UkLs+9FyR4J0igvJAATcw/mrAWDGNQgjWwYgROBnbBcNBAhYAQk1JpAjfs1MTEhv1eWl2U/2JPG18QSCXFuJFtH8EVGjpJHgjMCOPOZms0aKtWSOI9GInF5LhwKo1qrYHH9bVwv/lxYo0rkTTTi5+HZLcQC/TiSfQInBj+D6dR9Ej7/Vv4ZcXNkT1oyNIiu10AslJXHzq5/Dcu1t3DfyG9gOnM/um4dG42rSIWHUW6v4Lnl/4h4MIOTg5/Bav1tyaWcSt8H2woLyyDOyLssBHrL9deFtZtMf2iTSSM7R+dFgsFUmOdeb+nlndsiOGs6JfnJRCYQsCPCluWaFxEhWxY/dsOLxHMdVMmk3YGetADdHcfXQSZtaHZvzoq9O0aAVr0KVK+oR6OUSLcVSKNyhPd5kZLTej8FpA6o9SoXFaMm6qmUBocO0HcCiI+rbdKQJDmj5JFNsl57cH3kHJJZvpyjchztiwIzHPtUTKXcb03v3M1HoZ41fgEgLZcLS+EsHu8KW9Zqapai921FWaHMjnYzE6HDYyLZVXEjdRZUVLwJZfVvlTycK7IIoCKfKHckm2y8IHishtMejo95ktu7WgpgMR9AS4zsfGTpZE7JvQf0hy0MM17JsnCt6qHY8SX4mveptSZZNZNjaeOjM1MY+aXlpL0PFvxELKGUCrOefegGIO1dzi5OFljVIEijyzpZMqlM5ACHhNJuPa/Uq5Jt08wWzUUkTJCMl+694DlKmSLp5IKWPQrI4kSlpygq8jztzijMmX5OZDxasmPAmZFF8uRJRoB8Q1nwC2NIkKTdfo4NKsnjzqHO6puF/dj/Av/or8KLMNxS9adt9qjxol59BaGzf4rw5acRYLLiXq50DXKqlSBKJd6wdquqKZB2tuBiteFJeOBOaRRp5JGUj6GEj+GUj7UqcG4lgHjAkrR7ViASQRvjCXUBqVgBxaTxHcmIcaNGEsXjzJtiIT2J12eexNnZT2EjOQXX4iTFVQHf2g9ruLmKu978a8xeeBoPJGwc6KfV71aO23saoHasLCAtrJi0ggZpMn9gUHVDmYQYp6ZNNoEZajGVobZbRU5eW6dkSh3IdoNVXfXGBqDRAXLfiQ5mThKk7WHEvp0Puctr5drKA+ee9nH5h74w2bE+IN5PUxOy3JZo+Z2WL8w3+88I0hhcLZ+F0oCMYtH4QwnzbqfjlrvjzjDrG9A5d/hzvn+bY5Zcd5NJa68vq5P9Npai1cBL7RVckkYq5bJI50Y6JabjOuhYb3/bW3HMobybwc6eMgsxAIlAjyCNYEaqzJQy61weXqumr0zPoaWPTK5ZXaEy4JDgRsAi+8BoUBIEMklV5RS3SJFMqd61wYw2KdGFLFO4IpiqtAJ4dm4CP1vYh2bbUzltlC92W2g1WkglaaPfQX61jEqhjnSKMjRKD5XbJaWMyjBB9WiQEWMfHd0aDxwCBocZtErARtt0YHkRGB5V69ZrlBYSaFjSiybFoH4f2X5liDM2auHDD/qYmORxVzKd1fU4vvj1A3j6e9NoNEObEp93+5o56SCz9bEzi7j7WE4mGmcvDGB5PYFPf2QB9x7f2GTROh2679Lt0UOhEsELZ4fw0ptDwqo9cNc6JkfroHQylWDWlSVukMV8AOvLLhaW43jt2gTy1RQOTRZwdGpdMWlxV4G05zSTdhsgrXPsITRPfgQum1T1QkaM0kRxc2Q+GUGY1p+afDQBcjpPTXrJdI+YBFRrps30fRB4EdQRhBEwScYZwZvnCYiSO5hm2UyfGQEZZZQEaca0RFwgmZnG/jfXlVw0smVktjbW1wXYjU9MCLAiSCNgNMCQ7yEOjImEPMZ12PMmMQO09Xc91JsVzBdfRa55CVPZe7B/6MNw3C6KhQIq5Qo8q4uqP4+54s+w7P0IzcQFuOhgKHYET+3/V7h76NcEGDWcEq6UnhOjDvad0TiETpFxSsMtH+uNywLGRuNHxP2x5VZRbi8jFWbOiY+1xtuI0MI/TltdW1gr/qh+b2YeUmrGCvTujJr6NrYWgjRa6hOkJcMsRLDYSiOQOuJidLJ94XPrjQsotOZwKPtxAWZm4XPMdIsFd4+rEJD2+gu4/kf/Gs7tWvDrnDSCtBGdk7bnYgTv00Ug/4oCUpE+IH1MjXvl86roLybTei7JwOr4pBr3anNbIC2UUQoxgrvEhCIWqPritpnnSyAo8sg9iGe4SrWtetO4jOs2GXX+q/3h+2+TW95BALaXW1cvk0aZIntoaU5HkLXnY68uZ5UJGXXESIn9tNyOECI+8FbR3QRpHD9ZKCTIYkQBDyYLlvdMOjg25gnbNrcRxOWVoMQVmB42vkeDXgpBHxOJABiGfaHsou5w7qqUXss1Hx0dxcXetcd/mT1p75sFf18ZfYfmMf0ALWTV176bPfmNTojGkrpIOpQw3iys2gMCzOQ5pLZWu6YuFl5QBGjyej1RoJUpT36CNdN7JkYWOvWdN2wBCvoLEwtUbYNq5HwSIrgp2VPGIyL/iwEmnJAnsYAN/T7TWk8sDY3aiEN2lhOmsbuBj/we/AMfhxtMaKkgq72esvlnj1rubUTe+HNEL34Ngfrynr1e6exYKEZEI9y7CP3sWbLvlDuuNDwUBGCycVOtKcYhJtCbbkM0wwj4WC7bwqQlQ2TSVE/aSNwW2pj9eTy2JoLABH8bE5GOFUQuewBvHngK56aeQDE+Kj1oPFb8vArk2Ug01vHE0t/hyPmvobF6HccGBnFooB+hOwzSvk+5owZplCnSJl9cHHf0PbJyxf4zZqjtJtP36ACpXRyjSU9cl5pllbEmoZ4MuWbumG1h8kQbU8c7CEf3MGLvZcTc4zrST9QG5l7w8fpXfZCYjZNpCCodfiRliYyRNxvR59cZmeFL/6jYENPAog2MnQDu/byN0RPqtbv1S+0G0jgJoDyGFVxaSn8wFoI0yh3/Fktf//M7Indc7jTw3cIKzhWpp1E9YJ2usddX45OSjqixSd3o1P8JrljZDAe1u5urzH4EmIlbq+pqYT+Z5JxpSRD/NtVinpV0cpS8M97syKSZ3mD2G2tTEDo9cp00JbJhS17DySUfo4PkxBAfV/srrBoBflh9nlIjgLdW+3B+rV9CmblvEdGVU2rcQTDgwPZaqBZraLe6iMd9cW6MxVSPAxkuShcZ/kzQx9wzboMsWTYLjIyHxEzj5F2s0ALrqz7GJ3gPUuCuWqaxiGKWCDj3TakZA5m2w4c8nDkDTEyrORUrxD9/bQh/9sWjePXNIWG+9rLwuJMB++1fuYhPPLQo4/DzZ0ewtJYUS/7TR/MY6GtJbxstqbnws+VKMXz3+XH8/I0h7Bup48On10UqyZ60VLwrYyS/r3rFx9WLNl6/OIDnL8yIbPRDx1ZxaCKHgXRd5KPeegzdF4ZVT9otgjSPxiFHz6B16nHpUZACpM46E4mhljkSHEiAtRQIt8Y2AhzjFktwxSKdyB31b3nMtsWYwwA3uf+wt0w7NhoZpDweCAg7RpklQRxBGHvSTA4bWTcCw1ajIYCF78/XE5wRpBWLRaTTaTH+MA6PBGNk6ZTdvSXZa9ymyDm7XZFoiuyRjopWF8udF7DqPY/J5P2YDH4ctQqfbwg45Ps1mjUs5t/EJf8LKER/ikAgjNn0Q3h86p/hQOZBAU+0DqFEkCE2NNzoui0kw4MCdhy/i2pnXXrECNA8v4u5ys9R6+RwpP+jwrpxLOWYSkDEbdHgg9vregysjqHjdUTKeCMnx5udwxwpWt0Sqp1VDEvQ9nawx0gAmoSwx208efemRJIMG90pCT5HEsd7kMnW6323i9Jrz2HuP/w+db63peOzgl2EsusYOpbDyAElx6dkkUXHmy6crxCkvaZAmtwHB9RclVb8psglBVtTrGf/Nf+rH2P/Gl/HeyallmLiogtcOwuYBvARZPVuc+d+cg4mrTjsXwxvPzzyNVDYY9ovdJC29Iurttdf+CIgrRpGPk/G3ARYK3Op3QiBG+0Qx1K6OzL/keNss6mcbFWBH5KRxr40c+px/kz5p9zzaFgXBu6ZcnBg2EOxZuPSWlB62Rj9JHNPGotQSs6M0KCPqXgQdHl8u+ygTSlqgGY5LHj4cMRMj1eVjUenf4lh1u+L3JENhLTgn5rH8BFfTmaelMxG46RuLwvDBEtvqwtF2DNzfRsJTc8kmierzR6Dg6qpk7Q1aWi+F6v/ZsLNL6vUgoTW8QIgy2W+fJ4QRutoTDIIpkg105WRsh+ZGKl5iDgTKmCxlYVGQEcpJfMWDCNkNMTGeETs7KMK0G0zE5x8CP7D/xzeNKuVCfV6A1qof6Y7VmUJ4fNfQvTiVxEqXIDFbIOblGZcx0K+EEazqUcWmYsoRx066bDHrOB1ca2s9Er5hi02+0qXrtx02GjJhSezSKk80tE+IgGVZcETPRGinbCSepJJU85PGuzpikkrlMTy8ElcOPQZXJ98CI1I3+ZxUsdSOe1E6gUaUFbVAAAgAElEQVQcvfoMfm35a0jkruJ61cHhwWEc6s/+QkBayVIWsMpmX1nlm0XkZEbiGCPg2rrR8Dk5JwhgyL61PKQGPGGfnI4lPzynyLzRAVLcI31g5lQb+451xGTk/V42Lis3x/WLvlgJky0jm8bPEAhZwqjx//xsNPgpLW0xii3myNjA0SctnP41S4Lob0Tq7paTJol6+qT44IG0r2Hx638BMmm3GsyqJrfA5Wodfz23inOl+nbBkRl/9FVvGDGeQwRRAsK1NNIwZgROUijShSa5uWuAx1OZjxN0mXGQ3yfHQoIzw4wJgNMMGf827B0BlzByDKim5FEDRY5dBHADDI9mApouVPF9ybqJDNuxsVpLYa6YUTJM30NISBof7XoLbqcjEhnJyup2JZyafWaUVpqcR24nlfKkcMBLluwdmTSOP4lUFBP7bJw40UKt6qLd8nHwsCXPU75I85ByWRkdGUdIl+yDC5w45uDBh4B9GqTVGyF8+weT+POvHMbySuKmvWjmmiZIGx1q4Hc/9zY+97E5CcW+OJcR0w86Nw5mWwLiCJrrtJ8mIHRsWa9UjWA9HxWZ5+hgU6z8CdC4LjMuUwkH3aaLuSsW5hYSuLI2jGDExqGpIsJ2V+IHkskOUnUb7s+G4bAn7VZAGgOKQ1G0jjwI594nYEXicswIWMQ9UV/P0l+mbfbJYImJhzYOEemhpmDJaPG+ZtYx8kcDhnjspK+MAdfBoIAe9p/xdcban9vlQgbP5IiR+eI2+BwZMNr2MwvNMHNGppjP51EqlWRb2b4+1CXrrCE9afwhUOP+0tafQI8grt3pqP2xbVknmUqiY+ex1ngDTtNCvDsDy2PWmho4ub8Mua6217FofxvL9jPIRMdwz9BviSSx67bleuqLjMHxOogE4tJ7RnA2GD+AsB1XodWdFXTdJrLRSQFf5/Lfxlr9Es6M/66YMjFMerX+Fq6Wfirh0YezjyMRGpQQa3radT2yE2Qgb7UgRrfGpjB4lFjuzsjxit1O49Cev+1W0XLLSIXG0HQpX7Zl3wx7JyDt7LOY+yOCNNow7i7N3Mv9kT1pkb51pMdySGbU3Cw+BmQn9f3J3GbN7y0vE4DxJiWgeBmoLWy1uwgOonFHVAEfFv35MSVPlaxZUxX/qahhKw5VXCQHuuxDM5b0dAVnEZNqLuX3I/NUEgcs+koUwB2YAvB6pNpMCIldWnz2cgzf6zpbIG3LOETdQ7Yyz262Tfb6JlMdiYli8ZAArVQKi8ujKOJ84O2yi9cJ0vTGOH/mPJP/Z9wTrfiHUh4m+oBKw8ZqhejYQjrmwfYtRMXJFKiSSQsDY7EAIpaFuRpZYyapWajSfp8AV+b2PmhOct++aWTjH/CctEi2jOT0PAZmKWFRFC3t9t9hFHKDb5J63o2f6xO6Z53IkKpaUC8slQwZ1dXFGCUroF0cjcSxd/NCoUommQoHXKtr+319rQhDorXHBCMEXWSLeFJwDDE9azKe6B42Dghy8Wl0T6mjuJ/parf0g+g+NU5++BaSGJ/oMRExH2L2Mbgf/mdwJx8WoLYTpJH58ppFBK99F7FLX0V05QXY7QIso6nr+bDCCLrUCNsyAei0qelXJiJStY444rDT7Fq4UnNwuewjG/dQbTGHQoE0mYARpIVoGkJ9v2raJFvGz0GQxmoEgZz09ckottWjx4l6V/q4gminRrEy+WFcPvhJLA2fQicYlxu1mKVoJo0Sz0izhANXv4vj5/8GDzjX4HQdXK97OPoLAmmUO+Y9V0scvW0MmgzAaV+sW3kgegEaXYsSWReNoo1GgfJAT0DXzD1dFJdsFBZV7lEwYSGapvshq/Q044CwaJPH2+9rT5qArjJw/u99vP2dLZkjH283lJyRC0FaYlBpwsUla40mKKoYQUfH7JRydGQuWkg3UO92CW8Hab+CSCAB35LoyZuN3f+ZPW/B73awIsYhf4HW7YI0EKQ18MWrK3itUJeCkBSN9NhEACSyaz2uiG2+BmGUH4ozvu5D44EU+31teCTh8jqz0cgWewGakSWbnjRVKNIOtRpfE9Cw1sAxzpggcX2CQr4/AZTY/Xs0vFDMmZI4q/GEIE2NiRY26gksFGPo8mbJCb1NqRtt1OkQ5gnr7HmOyEnVmKWKRJIrqTPc6LwuwNK4THLyHrQQCMeQSNo4fqyJUJBgwsLhoxBnSMpraL1fLACxhI8IexWG+Zl4I7Fw4riLMw9ugTQyYF/4m8P40tMHpNq7g1C44flKkEYjlM9/6jJ+45PXEA57KFUovaO6hONpQIKpKV2kxIcGInTjZVV5INuWz8l1QgFa3Kuejmab69qSi9ZuuLh+FdJHF4rYSGYsxGIeVlfDWM1F0dfXQbZlofv8bYA0yhgJ0o6egXPPE8KkMcuOzBKlhIZ5MsUXkQRqAw+x56e7ombPeOAIlgh2uJChMjJGslwGcAmwoh0/+9y0WyMBmFj297ynMQThYwRPdFtkbhtBFrdbq1blPfg6AXCeh1KxKA6PvL8NDg7K3zQtYaA1gR0ZNWNown1gXxq3S9aNtv3cNveJTo5NZpp6Xbk22UdIV1/DBPJ9u24HwUwF1dA5xMNxHB/4pNjrv7T6RZRaCzja/zFhwvoiE5JFlomMibW+mdQosFMTsJMI9os8sthaFnljIjwg/V8vr/1/+MH8v5PXPTX7r3Ao+5jY+lMhcyN3x3cfYHVfjh6nyeARDAas0KZ08mamItzvllNGrbsuodnzlRcRDfbhYPYxeLqqR+fW8ms/xcIf/a9wy4Vbl4hzLAx2EcusIzuSQ5rh0xyLxpWrNwiE+MPx08wXmajAwYiVHa0aaWwA5cuKDaMKho6QnGdKpmx1a67JOSJdFbmeACLOjybUe5EcoG+CzISoPNqnWDkCuvq8AnUyx9Rzwzt5oxPmTtXZb215j3JJiTWph5DPRXYdD00Bm2MtmTaOmzuXSMRFX7Yt4zoXGt0RpDUbIW1E4uNC2RMbfjMf5W5yPk6Fl+TuahAmJIGtSAN+t+ko+TC6SKrWG7Jk8QAwlbRBt/ZLFQ9u15V7Rb6tvBVUbd5H1AIemJxG/wcdpAXTSu64nz1pvScA74PivPEO9nwLcDk9Fvy9VQ8bSOxT0kaRNGq7/XBGVTdYxeiwkmG+0RucrpzkFJvAXFkxX9w/sm6s5BLcyQ1fN75TwmfsPw3DRlZtE7hRisRJiUb+PEkkt0j3fXCCYkKbCWSyUQXQTEjhzl30Zp+A86F/AnfyI/BCCTm5eEFw0sv353ZZWQ6snUXs2rcQv/4MQuVrsJyG9HWYhTfyWi0kII03d1qjcgJgQq0lOFUHBp4vurhYUf1gMsD0zKP5J10dMxEF0uRiEndHmodQ6+srFx02jGsmQFVHWbi14YQTqA8fweLsY7g+/QiKmWm4luphEICmjUL4/0g9h6lrP8TpC1/BSOEiJuKWNHNSinl06A4zaVDGId+zq1hvdRWDtkPiyEGahhqezwr7dgaNdvvJrIPKqoVGngO7j8EZB4OTHpbOB1BeC8IO29K/NTTtIBL3sTEfQqtmY+JYB9OUO75fPWn6mlt6zRezkHoBiPdpxsyYSjQhLo/E+wkdEFxeUcBMAH9HSR33Pwzc/zu2gLV3uyGoMOsjeHL293C0/wnZSCgQQzSQ/ABJHeVq0XJH5e7YXl+59QmHvnjnm3U8vbaKS7WayBbNmcdCvb6PyKEX8NPzNZhitLQFaVBk2H8znm26y/bUxc193Vz3xmTEuNkKy6zMt2RclDzIrpJW0pzDAEECNGagcR0GVxsbfgI6LtwuQZsxPql3Iyg1aI+uXPm4H2S5+DqONZwsJ1IBRMIMnW7BpyUpfDH6IMsnWclaRi/7pQEr+9NC1MSwn2PCl/w0SiXZq8b+NLJpqytkg2gWosxD+gd8cX3kNu6528KZh3xh0ihDnFtI4k/+8hie+fGUAKibLcrpjL3FFoayTfzWp64ISEvEuqg2WFqnjbtydGw0ggIOI2FXAruZl8aFrpKlalhYNZqFmBiA3vG5VATmrwLNuvpcGWa/hYBKieO8ym10V5Xc0Z+/dXdHA9K6d38UXjAiAErYMLKrZNN07xcfYx8ZF7JqHNMpSdzMUaMdvw6dJmAiyIuy98y2xUmRB8QAMQI5CY5uMaIgIJJGrmfs97l9Mm0m14yvI5DiOCNV9khkM5DagC6CObo1kj3j60ZGRgTI0eGR4EtcHhMJ+Uxkz2jFT/DW398vj3MhS8bXqyBtSt/bqHYW0eq0kAyMI2gl0ekw46+BaDSGsbFRRPnSQB2Z6IAwZ69vfAP51hyO9T+BaDCDeDArPWCO1xSZI3vTAlZE2DMybJQOkk0jWFqoviYs2kBsWti2K8Vn8fLaXwuAOjP+jzCd/hAsK4SuZ8u8470uBI38CdoMVHeRb17GpeIPMJm6VySNlFIEbuL8SLljtbOGYuu6WPEvVV+XPrvJ9L36+/PR7BSw8vOvo/hnfwy7RreqWy/e0TgkSXfH2Zxczz7jY9jqQjDGcYvtLkYxwAMSYyWnx9uA86smUL6oYppoQkewJX1o7DPT88xe1QgVWzzRJNKJgCGh5Y46dJos3OADQHJKPU5/BRILtwyibvJFShFM38vNPWKv370Az4zKENZI5aYv5X2F/WOFfAROj53+1vikxsBo1EE06kkE1E7TEBVkTWMfpe7ieMmeNlMIY7ng7ZKL1wpaUq170gjG1GcktlCqLfaoUfHFf5ybZ8SR3UfFoV2/Ik0I7A6kbAzFfXGNLDYt7OtzUWpbWGMfvrT/sDdNGYeMftCNQwKJMlLT8zj6cUU3mko96d/6hqpSpEd6+tRMFYDSml1y0uRLIXCiG6+5OFhVJoA4qihn5lrQcORmJ6m4fTWAuZIGabyGw6oazAuSN2rTN8b+M5ngEKwQsJn+ND6mK8qVNg04FHgRvb6udvN5Ye7YixFUYYQDlJi9i/qAtxhv6hG4p/8hnJkn4Eiws70J0tgMrCZFdBTIITr/fUQXf4To6osIV5dgsdPV89CoB1AoROXCYCRCJkOrN0vcHgkwVLq7muXNlXyczbto7syf02MKmbRBzbK1mb1Gq/aAhT4dqcCJH0Nt+VkFlFo23HAcjewUCmN3Y23mYayNnkY9pGScyn9CZRwJgPVcJCvLOHDtezh08VsYKF5GyvaQjgQky6LU8XByeBgHsnfQOAQWvmWX8B2njI2m6lvpXXgfkhw0Shx3hFyz54y5aa3KVv9aKOZjcEpVwosrAQSjFqxQAIl+D5OUNoY9LFyIoF4MYPquNsYOMGz2Fu6iNx0+37mCyURjH9r1l3ykx5Renz1pYvFLVjdkCUhr11RkBh8nQ0jgykGcZiKMzDj16xaOf9qS17+bf40Ks57Bk7P/s4A013NEksO8NNXcrsqaWzk6t/DB/pN4iTEO+eods+CvBBq4El1BJVQTRy9jusPxyUgKeZ0ZRo2HQXoBzPHQOYTbzmfpR9shsd55/LTpkgFd5oYr16m2sObfBqA12paAJVrg06SkRcZVV2jKNQulmgJykqnG8VFCsLfcJltuCG03CPZzWpzwWgyBDyKaSiAYiSEaC2JoNIyhQReRQAnpaAmxcBvVmoXcBs1DPNQqDioVSLh1qxMScMMbiAF7ZDkIYGirP7tfBV5zgsHeNZqHcF4/OkZHRx9Li2R3gDMPWnjsoz4mp1Xv2wuvjEg/2hsXBm4I0lgxlvG0p0DIghjljP/gVy/gc09cl6NdqdIUGkgnODlRQEemHBptm++QRaFaI6SCrROUe7q632OrH6NcgjBpzRoZQSDdBxU9wHBb3sfYW7gYh/PCMLBw6yDNi8TQPHIGrZOPwoolBKQZqaNSQ7Av0BXQRbAksk3NYPE5Ah4edGPHb7LQuA3pH6NFvuPINmRMCARE5mpyy8jayXYtC8Ew5VAt+T9ljQRLlF7yb9rqmx42btNktQl41Jb5fE+yY2TuhoaG5G/KIrk9/tAkhOvwPfZNTUlvGrfJz0PGjY9zkSw2y0a9WUKufQkdew39sUnEvRm4nYCMd+x7Y19bKBREJGwjEVXxAsXWAgqt6xiJH9bgq4mGUwQZKJ4IsVAGITuKRreI5do5YbEIyhpOBa+sfhmzmfuxP/swXN9Bq1sR1oqSRq7DQhjnCLTg92XW8t4WGpfQKESOtR3B1dKP8cOFP8D9o7+De0Z+exfJ424VcU64OwIimcW2dYKrfSH4Wyufw5s/+b+R/OrLiDWDUuS+1YUgLTGyjtHDOQyMq17qSgFo611jLBMLQywsitEV5186b0z2h2NYEajxWlpTUkSCNjJgnK8ScPF2tancorBG97uJDT+DpweUJJLvxa+R22D7DUkFvq50Dmjl7xBIk8rUFqDi/Z0h2wSX9HLYQxfMtkPNOTQdLZsrPcHdN/kyRLJOkFZgr6eSJ77jdiLuv64oCOratfGd6ymgJWMniz7M9d3c1hZI431lJOljMuOj1LCQYz+xPgT8OpnZmwkrkMYtpYJk0iAgjRDPITtvW9ifspGN+DhX8rDesHB62BGQdr1qo9XldcPzxsbHfqnujr9xymdT3S9ykZy0pM5J+5gP9rIsvwHpYenS7nRdgaKJ00pepZq79AnMQqNh0piTtrOHzdwHNb0rYO+QOkGFXeNEgE3v1V2KM5zYRIBoP7C2AVxZBlps9NS2pmy92hzWdC6DbiOSdciCUf5HMEJZIw0yzA+Pp+nBkgqWlhwZS37mpA2yD20P8nACNX/oLnRP/Q66B59CNzEBh+yTgBqCNMVAUalLlyS7PIfo0nOILz2LaOF1hGsr6NRbKOWZSaPeMBoltavYOII0k0dBedF6KYDzBQ8rTR9tV4FqU77n36mIj5GUh/WaLYHXMijZQDrC5kwlj2g6NlwE4ESSaGcm0Bi/C8XpB5AbPYVqbFBsULvc9x0gjYFdifw1TF/6Ng5e+Q6ytSWpttFulRcVw7L5utPDikm7U+6OJsz671tl5I2No74opActYSsXR9MDqSVbPHbxlIvquoVGQQGazUUPnjQYSY0wdNdGJO4hmSW1DjQqATm3D97XwsCUs+f+zNu6VjWLtvCqj5e+oJqaph8AUiMW8leB8rIKsqZhiAx6roVmxReAxmvVLLyGR44pFo2/jV37jfbNgLRPzPxzsZem3JGTGkplKEOodwtykhG4KaD2/gDW2zqWu77YgtfRckcdZn17/XY+3GQDnalVCbPW967t77xz+L6JcmDzxTsOsTAh2rFTZd3oMcw4tfe+z47XSh8ZJyuUBjmKlapT1sMYB1eBs2JVATWCOAI0gjv+CLDr0mI6hY1mBq4fgB0MIBSJIsLeoAzzpmIIR4PoyziYnazi0GwRJw7l0N/XQLEURLXiw2m30W50UCz4yBcgMr+3ztm4dKGDZtOTHjWCNEo0SYQMDipAFosD5RLHOcoDgQwd3dI+VsSY08JjjwNPftrHxD6gVg/hmR/vwxe+cgjzS6ld+9E4wQiH1PjKKrAxAaFUkbb7BGmf/eh1MV0yLKcJgDXfDYtp/JHAV82mbfYJ6mMvrKiv+oGlv1ozaQSo/EyUevE3QRplnZwompw07zbCrMU45NiDaBynuiOCcDgk7BgXw5wR9BBYkd0iy0UGLRImG6PCnjfdHNlbpg1B2LspYEADKq7DdQ1jZvrACJqEdYtG5YesG7dBEEdmrFqtCiAaGR0VwEhAJf1jZMVcV/4vFv7S+uiJDb8JrWbPGV8vjpLRqGxH+unItI2OYmh4WN6vXq2ipV0jyf7x9Z0Ot2uhiwrWW2/BtxuYSNwDtPrQ7rYFBCZTKRWoHbARi4YQC4dQ6axgrvwzjCVPYixxTCzsCdrSYcodOSFSFzTB19Xy86i0V8WCPxUaxlLtTaQjwxiIzqDWzYsccjh2UEAdLQ/ozFjp5NBwGkhHprcFVe9l7Gs4BVwqfBdNp4gj/U/K9uZKz2Ff6l6MJk/JJkygNkEYDU9ibIh6h4x9k5/f9rY8bxrNOuaWzuLST/8M4z86hzAnUbcxJWVPWmJwHWMncxg4BOSuAXMvKhmw9NAzYiMMzN4HjJ8CXPFd39otmtNx7sjYJwFZWk3E2xKvIZESGkaNc0QW2mN6nlnXNvnHVHyNzEEpqWa/LhVGjIOibLl8B0One+JSxI8hBPTfq9p9Nl4E2hu7tg/e+OvX5Af3f6+34ZvJHc2bbfWp8ZH3/iVfqrg4m3OF6Lhr1MPd4y4urAVwaYOWIIqt4xy0L2xhLKpAVtllEZiOwaq/lQvXYa/ZVCog/gmXyh5KHR8jBJAesNjk90QCwkfbUyBtNBnfZO73cu3cqXWs98Xdkb0nkTISM/M4+RlfLLwvPAMMHVAVeUrIGmVIPtPw4R1p7KRsdeWBtqi7ZVHxsVBaXQicSFqsIrP67wCRrKoksBl0NywaHQTsQeD6ZWCNuRWa9SabwO1YuvHe9JRtyorYnKn7IciYybii5T8GnMmkR0uQCI3ImHFdTvRPDAJx3Wi/py+TN+S+WXSPfA7to7+FTvYAPJtVMlalDUjTPSNkr5wugqXLiK6/jPjG6/LbWV9FPdeCJyVsV/ofJNxaAKXKAeMg1mgGJDNuremh0iFQ48CkwqRpWKL6XHwJAG9KOLbqLeINymUIdzACK5aG0z+N2thJ1MdPojZ6Es3UCLpWQBqZ2ZvW4c3PgDTeuNo19K28ickL38L49ecQbeQRsnyk+P2yJ8rlj7rI7h4ZxuGBO2ccErYsfL1dxDOdMvKbJbJekxBls09QRhdG5qRxIpsadIQJrqyRQVEyR7He5QSL/TpRC7TZZ7+WuOpJN6pxzmMAo4dDD7QxeojW1Hs6E25rJd5gaADy+td86Ufjtbf/ERZILFRXgcWzQKtMJkMVTnzaexeZDadvNiFlw89r68gnLNz9Gzq8+iaqL+lJSx7DkzP/AqcGP4doMEULAv1ZLJHwEMyw0vqfK0gT91XXRbNaFwv+wne/DLew/t5sbHf5dp1kHe3JVbgpZcH/i1rIbhFsccIvgMZmGKiypk/ECDwUAyaFHZ2LZvaF17HIZHTfBi8hzttlewT9urgm/WOUS+reOD7fbAONTgCvrE7i1fUZdH1ltx6gVXswsOmeyP3oy3Rw+ngO95zI4cSRAmIxR0KlQ0EfgwMtDGbb0nNGo4yNDQsvv2jhK18CfvB9uo/R9ZFSb07WyKbQap+h1Wp/GI5NIxLJgKMzbQPCnn30Y8BHHvUxMETTpQi+/9wEvvz0fswtpm8I0siKSe8Fi1WOAgTi7jjcwO989iI++fACohFXGDG5V+neYAI8jnCVehjFcgSZVAfZDK3ob/6tl3vljkkF0vhZa8w07CpTIFrwN39yZ9wdGycflZy0YFDJ1TkBMoYcZJgIXDjJMSYifE7J2hVw2uwPY8A1f7Rskt+96S+T/DSRsDKSxds0IyFjRodGAimuQxDFdQjq+N7MMhseHt6UP3IbBEgKTDEAnMZNAQGXdHik3JIyRoI8yh2FmYvFpO+MoJDvwecpoeQ6XEwsAPeFn4vbIyAVthBltNwNRPwU7G4a4TjNR+gEqoLauYSCASSiEbhWBRvNy9KL1hcZF6DFfjP2ldFS35Pav5rUSrh146owbolwv7BclD1GAmllj+81kQwNCNvGe3LLreFS8ScottdxcvDXpSdsp9X+u83W863LeOba76PYmscnZ38f+zOPy+RKPO8YWK3HcBbb6p115JpXMJ0+s03Czvdz3IaEdCdCbAxT5wAZURODkFtfQ/viK+h/8ZsIkvq6DeKAPWmJgXWMn8ghewBYvARc+6mSVjNig9cCAdvYIeDA/YDL+675YftGCagvKRaqTfUITT6opKFkkvf2lv4G9VgcZDzIkCoA8TV8PjGlxkmyUVShsEeN7TfM7pWPpvGJOD8aZ8c9XOO7fVfGKIRsHhOZ+P7MbuN+SXYb89V2vJBjtRSUb3Q/2WuhT29XWfCzJy26o6i0d+OQm49wqnfsbN6ReeN42sdo2sN6xUahsfUJGWLNDLQ+PWctcQyWvj/uiyIzCOkYhD2TthEP2rhScVFQ6nkBcBVHzU1VL6eNx6enMPJBBmmEsMF4GZnD8zjyhC+TwfPfBiIZIDNGYwKgOA8MzAL9dNDawUZsA2msZvDE1icZnyPQyhxRAYK8SNiwaZoypcK/W2Mmv4youphW8sDcFXUxUoYoFtHUFFMiwmwhbcNPoEZQJNb7lAJp4xGeXFyHvWmS28DfWipkJIOC4mnjqt/j6IAOI9zLmWnWITiKpNA5+Bm0Dn0W3dEz6Eb64ICBfzz5tvq6TD6Z77mw6uuIr7+EcP4C3JVrwOoc/OKGOERYbhe2Tzcd9qhpB0Z94YoslVlfPH5kyFixDdEemM45QaGFl1sWaq5KO7ZjKbiZMTgDs+gOzqI1egyVoaNoRTPSq0uKmeCMQE+BNO1S6TqIVlcxtvgSpi7+PfqXX0XEadIsFRHbR1/QkybPYtdCvqs0xaeG7zBIg4Wvd7aDtF4XR3FiFBtoH9GEh3Zd9Uik+mgMYqFRspHo8zA44yK/EECjTHt+laHWK480TnhkG+gAGY07OPxwF0Mz7vvCpPEz5a/6eP5PfDDAevAAMHoc6J9RoHLxVcqPdWWBUt0OQRuE/SY440IZJK/be/9bCzMftmTyd7OoPmUcchSfnPkXOD30q4gGk3Kj31rMILv7XcNUa9/L5fJ+rCuTTtdDp+uI/KlQKqNcKKH90vfhv/wdWNTZ3Ga8AJm01r4VdFOKSbuN+cu7HhL2ffF7IqAyro0recrsgNEBX6z1y3WyXhaSMV+MQXoXMy5zUsIfY55kilY739x8Do6nXZ9h1ofwk4VDaDo6e0sm/gq0SJHIs5Dta+PMvWu49651TE9UpZdrIx+TPgiGO48MNZHt4yRcFZ7Yr/bT5wL4D/8+hB99nxN0G+GIhWCgI5+T0SP9gxYyfWR86B6pzJqJk5gAACAASURBVC9EomT5eOBBH596Cjh9NxBP2rgyl8I3npnB957bh0Jpa0JiPpuR6Wx95q3Jg3F3/M0nL+OjDywjk+oKCGu3A6jUySj54vLIbZRrEeSKUfRn2hjKtjb7g9/tCyRIW7impJ6mJ40grcrYGhaQaCRDkPaszkljweu9FrP5wWIqzLpy9CH4IdW7RaaKYIwHXiZDHOspWdQSRgIdw5LJBF07JJqJk7Gql4w1cQilpowZeIxfCMi2KWPkemJS4jgIRSIIaUdHvh+3z0y0ZrMpMkVmpXE9Y0xCUMXF7Iv0yNGGP5cTZm94ZETAGPPNjHySII37wP1VTo4pAYf8EVZOM308BmZeS7DI92g1W/CcLuKJEFL9UcRifQj48Z5xz0I0TKAWFsDGheYfpfYi0mIa0i9uigyypnU+i1cEZWTJKD2kRHyteQnzlVcxk/4QBmKzAs7MzJsgre02MF99FdVOBfv7HkdYssvMGCvcgyAG0+mq2AjGIaiqSr27gXO5r6PWXcXxgc9iNHGXvC/3I2hHBVCysMb3rXXXUG4vYiJ13zYHSTEOcUtodovIhGfR7bZRrVSR29gQFrNSqYrZWXjlMjLPfxU2DVhuY8wkkxYfWsf48Rz69wPri8DizykpBgZGgXKecRXA8D5gZEYZi0hfGk8P5mRVgdoi0FgGOgakiZpGZ5/R1r73umFRK6ue7zC7ly6PuvXD9K9FqRqrvjPLjMxadFiBuVt1YuRXlT2hWnw4961c0rJMmjbtwoaJ71kWcOu6h+4O3Ci3QBp7StUGt8bC9zrI3HiHDEjj3LQ3m9jgXqpyJvo89IVtaeXhtE3cibWDliIkVH8ae9ImU0HEghZWaw42qPqwlKEIWbUoPJQcrmnhoalJ9MeT26JE7sBh29MmrO+/T3LHcLaM7JF5TN+v8piWXtf9Y+Oqsk/zgun7gXBUVRY2xxHt1MgTj0wagRSbGqn5ZcWDjZ3U+WaO6UrGqqapGfx3k3MjxIsuCVy6DmkS501M2DFOMrTFNDfR05eomDYdYi39ZroXhCeMGIiQ9aFrmv5/kYGqrCoL0FEVWxpsHB5QgPA9F8YJ1OwAnNH70D74WTQmH0cnvR+OaM/ZSM2MHe6X+q3MReho48Pq1GFXFxFYvwR/7Rrs8goC1XUEW3nE/QKcWhM+bzoSQsp6gy8WpHKx2fwf5Xo+fDuIWjeBEpK41Eliye6HR0qmbxzdwf1oDexHKzmETjAik74ub2ZQwMz8CFDzXNjtGvoLlzFz/SfYP/dDpEvX4YplMBvtVU+LVGNZjWNlSjNpd43cWeMQyh0NSCvwJNu02X9nUDXZNDHOYJaGGIxwUmKhb8LF1CkHyxdCqJYCCET42q2TkINjaoA3QF+Yt27dQyLr4eCZLgYm2WS/p2v2tlbiPqxd8PHCnzKkG5JtNnrCks9TWQFKC0CnqYKree502EdEAx5tIsLCBXPSps9Q6mghO6ViBG623BykvfsWRK4gA/8e9ME325nbeJ7HZIsNcNBoNFGr11GrNVCt1gSktRp1JK68iti5Z2FX7wxIa0ysoBmrKRMEba9/Gx9j15ea8UIyzDTbW6lbIk3MJHwJxaZkkdLFdMKXyvQ2kKZ7chsdC0HKSXbk+Zh15Rj2jKv8TAzb/cnSQTy7cAgtA9LYRWMreM5rRqJCog7uO72B+0+vYXiwKUwUzTRospGIOejLtDHY39ZuYOraozLghz8I4w//rYuXXlS2uxITkLARDbUwy0LFRAiFnIdirgubhhZBvpeLU/f4+PRTFu77kNI8ST/aXx+RfjTaRO/8/IwJ4IejxJHvrtZQ+8HHmIP21Eeu48mPLGBipCGgrN4MYEP3C9NK3zBscu8xvW07vjGVPbSVOcqnSwUF0sgAUubYx0D6qAJplDtyX5xV1ZPmXb/1njSCtNbRB1E98hDcAHu3giI7pLTRuDlyfwwDxb/NNWMAE58je0WQI+CNrKnOOxM5oO5lM+HXBE10XjQZazQQITDbacVPkEUmjWCKoKs3K804TxpZJdfjD3PSCMLGxsZkn/K53KbcMZlICEjjfpJZ4zYJ0FrNpoA07o8whDqvjfvObXI/ms0WOq0mJvYNYoQWzn4MnhOTnmuzUH0Sj4QQi4YRsAIotRdwufQTMeYYTRyTHLRie1FYNpp3FJpzIglnVhrPsNXGebyZ+zaigTQOZh8WJo7nG+37TX8vz5Wu/07jEIInx28LIFPgjtdhU2SVyfCwAC1efa7Xhue3EQqk5DH2kPExjsW01o8F2SffRqWzJiweWb3ehdvodptoNCto1nwUiwX5YdA3rykxlXG6iKxdRfqnX4HdvD2QFgh3kRhdx/DxHAYmATo1Fq4Ctgux5K+UlKHO4BhdULXUMcqBVf1NIi9/TrFpAjh2yAl7Lult89RNeTinS5xL0ppfh1YrYPBOcMd5bGJS9b+Jyd0tLALSTipXydp1oHxOF00pW9SRAermqQYkFmoJDB2OC3fIol9Z8IeQz/cWrnaXuO78iMZYaS8f/XLFw6t5usQqczrOtRWLT3WEGnMTIR9Ztt7o7ANRMXhqDin+FcIg0rgMmE4FJeN3te6g2GHkky3brHQ8jAZdrLRt6Ul7aGrqg+/uGEorC/7RE5z4a8tkLZHhBJHjFi8YSqwoe9zmrEdb8DxQuqAy0uiQExtRORbUDYusLKZ0wjzp2LC505lv+910ywJ6pQIsVlVTNd9betiMNavRIpubrQZkzFegyyPBGk9OKSDqNzAXKqVwDNbLN4ByW5uHaLkj3Q8P9att3HJVnBOBxCjak4+hMftJtAbvRScxCtcOi9WuMGuG3tW9a5TUqDw3H16HTSMlWNV12I0NhFsb8KslWM0K7G4dPp8X3Z4K9LACAXT8CLqBKLqhONqRNJqRLIrBLAqRQTiJQbjRFLp2WPea+QqYEaSJ9T7/z5sFgRpdA5qIVZYxtvoKZq//GPvWX0eiU1bBptp9h6CMFxPZyJqjWD4VcWDh9MgQDt7hnjQD0oq2q3Xm20GWOYfIOHotT0Ba77kSSdKG35fKOIcEseiX/kYF4vh3/3gHMTJxbF6OMtPJEjOR8cPuZh/YXgarW1pHFzyWX/Px6l8rWSbDqwcPksG2ULgGrLyl+uoI0jim1XKqiCKfk5PwJkO8gZOfsXD8KQsxGqjtQabxDgt+ajFUyuCePsovA6RJ5pMuEriuNkNwHDRbbdWXUm8KMKs3mlsSKvbV+B6C519A8NUfwLpDIK0+voJquC5jTiyiepB+kQu/U7L+XOimyPeTHiitJiCQ27kP3CUaCdHJkaYm77afvWqaG4M0voe6sfJGzr8pyT44U8ajZ1awb6yGVjuIZKKDTFqhkIG+Ngb6WxrcbI3zBCr/738E/t0fWFhfJxkURTxhIx5t4egxD9OzFpYWgI01IBQNgI6QMzMOjp0ATt0dwD33soHdw9k3B/DFrx/Ey28OyXW+zflWcuZUZYwGH2rpYdII0jIt/MrH5uRnuL8pYJBFwXwpgoWVlIwVDKpOJzuIx1RBZycTycb8Zpsul3RD3Jrwl/LAvAZplHD2DajeGwZ1tynR4gRlNQ73xdsDaTQOaRx+AK27HoPLm6aW/hG88JoRExHeT8ko6b4yAiOyamLHr3vPeGQErDHIWrs3GpbK2O8bxzY+TmDG/0swNXPZ2GtGYMcPqe910vPWbosLI/vHxCCEPWjaZdJIMrkPBFIEW2TO+Dd7xihX5v/JunEbfC9j8y+Okem0kkpqgxMDMvjbyC75HEEfQQj79Q4cmMbI0IAUG5ttOkW628O9gwHEo2RSKU8sYaNxFf2xaWTCY2g5VXFGZDC1gB23iXAgjnR4VEAbzULmK69IZtr+vjNizd/xWphK3yNSSdOnsxtIY39Zo5uT7y8eHEDADgtD1uwWkI5ObLJhvSzb1pizVYLgY223glzzmuwzAZ5ZeOzIbrLXL7+Rw/rGujhoMk6Bx5PHV9xA2w3Ec/Pof/EbsBo6gPMWBzjJScuuIzuTk0KF39BGHzpOiWZAvCxprBPXPWLi7qhBGh2Mi1eAxpq+gmkil1JMF6WDnG/y9iWmcjQTYRsEpcQcgvS2+Twlh0IkbAAee5zMoNdT2yGYk+BrZq/tYtS2OXz01oPM0NLjvs02QHFkLAJdEhT6vTgv5n5vG6d0bx33dS/37r18DVsgbYtJ28vrWNTimOd0b16h5hlnQJox46NPgWLU1D1RATJlHJIMM41PkSbC2PM+oufw9EKgZf805Y42sFhzYfkuWp6NYheoOz6Sto8We9qcAB7/pRqH/OYpn1n3v8iFUhWCtOjoPMZOKrMCiRTRJx7n7JR/cWIYz2rJYw9Qkh4ezuvLCoBR1ijSwRJQvQy0VnscbHQ+mQIW6mS9IWCzgLUqkKfduLGz1/1sUuntAWl6vq0m2gxR1RauZqJiWB9hrkQqo2z16fT4/5P33k+SndeV4HkmvSubVV1dVe2qDbylSNCIoCdFaSSOtBq3MavY3fkHNrS/buyGYie0Gq1iJ2JiZEcazczKzFChlVlREgmIIikCBAECIFyjG2hf3VVZNn3msxvn3u+ryraoNiAntA+oqOrMly+f/b577jn3XDbKlmDP1KhREjnLSTRH1H93QI0IMZh8EP25D6O38En0Jx9AmB1D7OSEQRMNLk1FTC2ZWB2bgnNh2MxNnUSUO7KpWx9p1EcSDOXfaRypIQknNcdHyJ4rBGpuFhE8eY+smDJ3iTJnljETGZOCNK0/YyPzAfzuGiZWX8fipedxqPESqu1lk/E0/XLMNuw9SafMXqgmI/wu7j+NQ1iTdi+NQwjSvho30Sok8Aqm2fQ1DwYBWjxIUCzHwqB1Nl3EIXuEpZg+RPmLh36fI76VErFWgSCHPTpSuGmMfCnG7JEY9UMxti67CAMH+45Has38Pi62Hu3kX6c49TU1LWDtJevlaP5RnHBw5Q019smzTmeoDDcBpTSBp9SxC8ycAJ74Jw723acSyZvJ2UYPxTJpnzv4P+Oh6R9Hxi1osCMP6fu8cIC2X2GdDk3LBwFiO/b0KhcWNjpmvaaaDPT7Q3S6ffk7TVIxDOh0upJht9l51uWIG1y5hHI+h/Dlr6P1N3+CaGP1ri34KXfs77+CYUmZNMt03YuzZq/dtckiYVFNPa7Up+1ximCNGe8r6zw5uo9MEmnsoJnPncSWtP7w8K3rmDQFZzuySCdFsRDiyIEWPvjEqtR39foK0iiDpEMi2bVySfuo2UX+ToHvPg/8y19gfRot7tU8hCYhjz+pBiKn3lbzDQbw2ZyHBx7x8ZGPplg6QkmkL9/NBqvPfGsef/rVQzh78WrjEK1JlswS4uR6xldq0qZ7+Ll/eBI/9rELUq9GpoxA68paESfPjAnYPDzfEuORYp51Vib7zUTl0JMeatwOt18qhmLjb5ctgrQzCsgqLCWgBMtX5oDtMsgSRFcMk3YXFvxxNi/ujsEjTyNy1WWR5hnivkhTDwPSbI0ZARUXAqrR+i1NgmidiAVr1lXRXkCyLALCpKZPwRy3IQ6S/KHskcE+D9QAJYI09jdjA2p+lt/P7yDQE8t+4yzJbRFAsCaNoKo2NqbPe68ntW5WHsl9EDCRptIjrWBYwx1W0NS52WMk6KD0mcdL5m18vIZC1keeBitpim4/QBBqrycuCvqG6OMyCpkCxvKLwmypFJQPSiyywzAdoJadFTt+fX5cqUd7d/tbON96CUfHflTcHClxXKg+cg1IY/Jz96EgG7Y1OId3tp/BMO7i2PhnUC/ev9MqQRULo6mUW4823B5r4sjKUYop1zQMsd1sYr3RQKfTxtbWtvSTI+jjebayU206HmCidQX17/0l4ruUiJNJK8w0MHZgHSUCICpBmHM2sR2Niji3TcwCswsGHNmAr0CHWg+dcwnCFnsRqgTSr6lqi46MzEtQ3ii90Sht9LVXGgkCAUSmSTUdFgnupC/aJY1HZR7lszg6H1kJ+8iYtXPmDZMndXHmfQJCfglrz3Y2YxOlNv41b1x3BanwKivTx3q7e7HoiEeZtS8W/FcBy9F54xrFjZwnj/GRmqrdcLHsn4nFz7UTvLLJe8307JWexWqVz0VKk+ieTrbQY680Kta0zyu9FfI0MXQJwhyJzw9WXFl3vReh5MToRC4uspcwHYbF4l+dUZ/cfwDTxdLfY+MQT0EambRjH09FOnXlDdtIVCcQamfnHgJq+2+eWxeWioE/6+dN1/bNl1U7bG2pdyZmsUzXbAftU2/IWDlaGEgzD/ZJI2AjU0OFmgyCNnizTLEpmK/mVA/LhRfcBgG2SbUwDsQ7hvmRonox3TBUq/kcgdq+8q0t+PfyEDEuSLwsBjMfQHfuKQymH0dv7ATC3CRij2CNYIrBkwIla/4hRfwSrO72bhO3yFTrvgR4SsChLpIK9Dg52tf0b1nXUMrcngJeulzxHLA2IUQa9JHtNjC+cQpTK69i5vKLmNw6gxxCREaKIQEo+2OYfchm1KRkm6RfmEpbA5EWQ2vSjt9DkMYy6z+PtvBspo1WPr7OZp/XgQCN7Bk1q3PHIwFfK6d89DsOqtMxTnw8lIzQhTfo9kWgk6LfdnfYWX426Kgcat+xSFi3VsPF2P4EBx7R3mnv22JYtLVTKV770xTNZWXF+MNJhxb62YpJJlBSXHRE9kipozUK4W8+Z/d9Dnjkpx0Ux+kmurc9tkwaQdqJyU9KoJHxWFtBoekeEcAevkpiMLEAN0FcnCCKQrlvCbAEfPGeDCM1GQhC01yXiaJYasskI04L8Yg/2iNpOKTLHM11srI+A0R+D//N/ki5XBa1agUTE+Mo53JY//qf4fKf/98Yrl25q/oKHnJU7mG4cOWeG4fwrBOIcaxifRnLYkbvwB35zh7OO1fhRLjRdsS9cax8tRySz20Ye+gOaKwQo2KMSKwK58ZyRwvSjGuXAJpIQNrjDzewf7YrYIXs1Vg1kEbRBG7FIq3cr9/p9QbwK78E/MavqtyxWlOzkI/+KDAzC5w+xeJ3B9tND2MTGRx/sISPfDTGk491EIa+9JZk3dj3XpvGH/zJEl58bXpPfdLsnuyAtC+dxKc+tIx2l8BPLanfvVAVduzgXBvTk/2drDCDdDENSR1cbhRxbrmCmak+Ds23xfhptAZuc13ljpQ2lqsK0nicAtKY5aeSY/kuLfgpO89YkPYJcRm2IEaAEucJyuUpQTIXgc8ZAQ2BDgGUuC2yzsw0tbYmEtaCXySEdIU0k7okQixzZXqTSe0bk4Km1o3bszVsBF5kvMYnJlAqlaSPGde1tv1Sp0ZjGrYOCEM0VlcFyBHY8bc0zM5k9Nlm02zui9lXAWmFghwzfzg22P3mdeZ3WxMT2u2zQbbW7JFZJpgke5igP6TJkEbWBFuDeBPL/edQyuexNP5R5L1xqV0TpY7I7TQUFgkiHT1F2sWaMxqDfAPnWi9gsfIETkx+WurXWFe2E8CL3HEXpPFznXAdL175XTy/8uvwkMFnDv4veHD6S8b9UWvVpC0KAS0j+j2M0Wp3riOIgN/VVTTW1oSZVFc9Gumwvm+IOFTzEG1mzbmmh8luA7Mv/yWSjmRK9jjqXL+a9ElbaGD2kXWMj6t5RuO89kNk/1surFWl3HHxqHG01QshjkmDoIzu6QBOp6tyQSaemLRiTZmpR5PcIpnzihIHvP2oNpE+aZoHECO78lHdbPsikKUtP4HcxnswWGS8qVRgLMr8BI1FCOyMmuWqtlO3GTJIPVpNS3v6jTs+xVd9kPkomq9EgYNe00cqPQ3MeaDxn5fCiR05nuuWUXbx2jDA/tuWyDvA+iDF+V4MtmLLpEDRBPb0TuAi1TCOI+WF0uBaWmNpIE+QVnATea0V0wUS2JdzkfMdbIcJPCcRo8DmwEGLII3PbIbxrYvp6iEUs3yubvOE34NT7PzNzzycstju/VzEgr/SRPXQBRz7RCqOju98E2BzXAaH0s09Axz8kJqH3EqqKEiZDVPbWmxJuSNdc646BF5UcdYzbjy8wa85RD5kQltXVBKyugKcXiFjoxdWGlabZoCjTWIZyBS5bWP5z81K3ZS9KQ2QE2cYwz5IDZu5SWi6IXpaD1io7t2G/z2vj4zhDuJsCcHE/ejOPIHe5CMYjB3FoLAPoVdG5JD9UjmhNtU2YItB7Y6UyYAuYd8sONO6MPm3YeV23jNAT0CaMGhkvLQOjdmxpN+E17yC0sZpTDXewL6172O8dQFOSCcqnTgI8piB5nkv+ilKzKzw4RI3OQetgYONQSpATcd6Bw/UVe6YMVbK73l+3mMFgjT2Sft6ro0t73rkQYAWmRo0TkW1Ga0ha61RTuOgNE23qFjuqcZ5BhkpxmZibF7xEfZVF9vbUIlhoULWLcLmBeoOgCNPhfJZMf56PxYD0OjQeOZbKZZfUYkGj4l1aEySZCiLoEytoGw2T3TQSalKledRbNWbwORB4Il/6mDxSUeuz17HrFGQVi8el3qGqcIiije0a771SRgNBlSCl4h5RxTT1S8QGWK3S5ZlIP+mtIb1F9pkV3/zNVpmM8hi8JbNcHKhVJVBJE0ONJPMYI4Z9Xw+i0KBentXwJ61CS8UcsqeVcooFckOuui121h95k+w9bU/QkyDnjvWNOt5eL9AGsckOitSoljIqnvjXq/nzhUaaZLNQOXtiy7aPQdL+xMBYnbR2lgP51YctHspDtQTTFR2GbWbgTSJnUw9GkFJLpugPtXDk480cPQw+0HRwt9FpRxibqaL2Xof1UpgpOg66FsLewZmv/ObwP/5fzhod4CxMYjl/tOfBA4vAWfeBZotH92ug4MHE8wt5PHQQ8BTTw0k+OR3M0x+5fUp/LvfP4HvvlpHJmM1R8oQaq3YjRcL0v67L53E5z56SWXRtM5v5fDmO2MYqw7x0LENlAuRyCAZoJM56/a1XmhlrYjl1RKOHmhi6UDL1N3pd/H8WpBGJs3KHVmTRpDGAJXSEModbTNrBk63PfUzUZcrInzgIxg+/AkMTW0cAY/0O5P5UK87QQzvfctk8ZkhQBM56EhPNK5v+6zZHmYM6tmwmou0YGFyxPel3ovfxcWyclIbZpInfH4pRabhB/ukEaTxGaeLo2wno2yWdaMMTE0a94vfwT5pVhLJf3O7ZM4UUKRS6zY2NqYNrsnQGSaMf1OOSUDK4yODNrd//04NnTLuMVKvg1wmCzcpYzDUfRJmKemjGZ5HLpdiX+UoCqRudi6P3lO8v7i+7YkYpwE2BxdwtvkCmsMVzBaP4pg0xGa2bTci1pq0q0HaZv9d/NW5X8A7za8LuHt64eexv/yE3Oe+SCuZwKHL5AZquYXbUjzwXJGdfOP113W/OZcEgfSKi1OeswQVaeTNhFiAjJ/DleVLGGtextz3vwpvQDvCO49JKXfMs0/aI+uo7wM23wSW39aeh5xjOZfxFt13ANh/xDBp/DrJMWQw3Kig81aAuNNBfhZIWFe2YRLEdkizDNuEAq+kM9IM24Sb3jiQOwJE29pvjUZ5Kc06aL9vXJ5vNlYkxqgkOw+4dKRcA4ILe28ufasZVM6sba9y66l2T++yhUFEVEQyQoh9o5hgvMgYjpLOEMjw0d/TFs3+WRbNfMgSHQOyW1R3xIDH9gYj9X4iYCDzbZMbIz1CuRmSANwJVZlB16PCwGQLM1R7sS0Mk2NilsfB1UMbhxHzQuz9CPZ6pO+53g/Ggt/IHceOXsDhD+vkw4CxtwHkqrt0c2kSKI7tLVAgONt46RYsmb2wBFMyixn7fgZ1tIXOqoNjcVYfnuWTwFvvAO2BZpSlUTWZtpF4nSCE+lbWkplN7jBqHBItGKNRiGXhWNdhmTm+TnaN/54tqeTxVo2s3/Pq3WgF3rB8OPwcguohDAjYxo6jVzuOXvkwhtkxhF4RkZuXLKjUrxkAJoyaYdpG2bMdqaShki0Tx8BbJlj5XCy2/1E4QDzoAt0N+JvnkF9/B4X10xjfPIX6YBU5PgGOi5RWxSIN3ZWiUQ5VysUYzyUil2oHLrZ7WvDcDlMENOiQHmwOHpievqdyx0zq4C+z23g228aWczVIE4DWTwSkyeBqAK3Im3ifFB14eVcmAMb27C3mZVIUyom4PKYRezTFaG84yBVSFGoJKtMJ1s/5KE+nOPpUgPL41SYAd3Ttr/2QGYgp7eg0gAvfTXGRzwwzf2RO2Eqgp86N/C3Ft5ndHmmUNtr7nH/zuVn6OPDYzzqozqoD3l6XUZBWMjUL8+UHUaV38W1EiuqmqNl6C8rUvKOnJh7GwIN/WyDmZ2gE4cu38BjFKj9S6RRZMNdxUSoVpH5EWTRtdisufyaI8jxK4LIS5DF4q1TKGKtVUCwWkM+pjIpBWqvVQXNrG73vfA3R838FtDbuKuDg+X2/QJoGwCbre41MZq/XVcxujByd49/L73poDxw8fChGtXB1PRXHveUNF60eMDORyvt2nLyZ3NHuh+09ls9GyOUSHDuyjRNL28I68YEkECOLNr+va4xDtHUAlyyBFE2bQuCPv+zgl/4lcO4cMDGuYOZTnwUeewI4f85BY6MozVhn60NMjEf4wBMRPvQRreXVpJ2D196awG///n349vdmdNsGSMqzcg1IU6ZLAwLr7kgL/p/45HkxPDl1roatVg61cojJsb78lIuRsGsEcVfWCgLiWKOmwM3B1PhADEdGAbUFaZfOqdyxXFHjELo70vWxZ2RZ6VoRwbe1Ju1OQRq10MH9T6F7/8cQSaZmdyCgTNDa54/a7e/IDQmWjAW/re3iTcDn2coh7bNH9sq6P9KYRJ99XU/uXdPygpb42Zy6TEoN1GAg7o5k0vi8yufSVMCiSBXpCEmbfFrAb2+LpT7BGL+PtVMCONl3jQ2tfV+SNGTOpSatVttp3s19oIMl5ZHiKtnryXoz9TrmFxakDcDuwnk2QJBuoUqXyMwkev0IQzqJ6R0kbGMu40nSEtbt+QAAIABJREFUWNg7jj9yd9M0ial0Mx7J3BlhpXsSL67+Pl7f+GsUvWl8fP5f4IHJzyPLJrEj9b43AmlsefL25l9jbXAKByofxJHxp6XZdCdoYKJwSL6P9Wnt4ArGcwfh2gdd9nSXMbvROMEx9OyZM3jpxRdRKhZNzSBjhBCpFwrQnarNodneRqu5hVKxivNn3kVtexn7X/8aPMYPdwPSKHesNzBz/zpmZtRxccD7n2CBiQr2Zezrs1FhM2vL5hQVPIUXHXRPAgmZ++NAeAkYnjXlMzeYY81FulrmR8xH454TOj72TgLxhgIK42dxyyGWPi6FR4HCg4CTBwYnge63gJSlMxa/mt/St22PipadCV1vuXuycMgjecYfyW2OeIkJgON5j4DM6L6/xzfLNk0N2VW9QTl/s9cd1c0EWYzlR5Cf/fNmhybX2gxXQhRzd23JkZkLd77PyGPZjH7VPYzALRn4eU9O25438gNh0ng23WITlcULOPoJdY7j2RHLZnM2Vaa0h/2WVB3QpNvjS9d0RLd1aKb/g5tXMEYpJe+d0rhqkwfbeiPxffZXI0jbvAK8xWa+pMRFx6pgSu598xBQwmbdGxmQkA0jpSo1IuamJ6jrBsoq8YfATMhf4yrD450pqcyRmtj3bTFgjSc4ylbQKx1Bt3YMw/J+9IvzaOUOoV+cEeaNDl0R+ENZpCsON/LbHIOCNGvvr7VrdH/kb2YUB8MB4l4T6fZlYOsS3NYKstsXUdh4B6XWZfgh7XqB6YKPfEY7yHPikMyI9KJQKeMgTlHOJxgvag+LYeCKDDWMHXSjRAIl/pBRe3C6juNT964mzYK0v8m2sTkC0lh3FvbJotHF8eqrRWt9Smr94q7BiJQ4WZOFKEU0SOEmzPSyISrE/TFfTbF2loGCg/qRBLNL91bquPP9MdBvAmungZU3U/kRyaJ5TnLs+0ImdKDmIARqfDY5H9vnkc+oZdFo6MNatEMf3pvt/ujZ2gVpP48jYx+V4ndmfCl3vH7e00HBBnly7wlTFmMwYH0Y3RS7wpSRMaN5R683QBAGwnLxcwzq6DrHv4tF1pdokCfNZmkYMGDvKXWH40KAVioVjY23SphYZ8bvpVEIv5sBX316CtNTE6hUyxJISZDW74t5CFk77sew34fz2reAF78GSH3F3c2G9xqkiYyZUhqOXWYMum0GTS6Qae5qQBpfWtkiM+5gZiwxBdvXPDM2OBjJcPLs3IpJs1sQJi0XCTCarffwyP0bWJjrGPOmVOz3Dy+2BPDIsM16ByYIDZDq9Vx8+Q8d/OtfTqRR9VQdqFSAz34BeOhhF+cv+OgNsuj2MugNCpifC/Djn9/A8ftoBOIIOx5HDr77Sh2/8wcn8MpbU0buqGBTz+HV13rUhprPO9myTz91EZ/5yCVxrnzt9IRs4+kPrAjgjCJK2ShjhNS2UuLY6WWkVxpr7vgVhVwsLpc3A2mUNtqaNAb8LWMcIsqElSL636gjvhuQVihLM+v+Az8Kt1DcaRDN54nPHdkrPj9kT0at9m2ihO/ZZ0/rkRS4EQTxWdLnUccFsd1nrWelouCOnx1hzlgfys9Iw2sjf+T3kO3iZ+SKGNklwZs0qTZW/GJmsbEh5iEEXzzprWZTxgRJ4BiJpewLJVTZrBwbTbR48nlsTMyQ0eM8yHUos5yfn5ft3UgaReBVyPvIZXyRVveGA+lz6jhkIbV2Jpf1RBrJxFCU9LE9vCw900r+pNbACvM2wMmNr+Gvz/8rrPROo5iZwsf2/xw+Mvc/oJCpCWul67ITJ1tr0JXxanBFoMc6Msojed/S/r8drGCquHSNhX4s7o2emxdnxyQN4bOm+CZRPs/HubNn8cLzz8u5HJ+cFIkoZedMmBVLRXm92+6h1WqiXK7i3JlTKK+fx/wbf3PXIM2jBT9B2tI6ppkDZJ9X5hI41PP2GvGrSo1vgQR6eY1Bo2WgQ5BGYDEPRJt8bm4D1HB+ZRJ0Sn/E1v8MEDPu3ONC0qbyeSC3D4jbQO9lYPDmSDspA/Y4P7use+O290xT3aDc0ALV99i/0THHlvnY24DgKeV5NtsQ4GbGRTHs2Mv+GfZsdDcErJn5xr5OHzYZ4zWLoYthw3ZA88hcs/O+9ZwQ6ZdeG2nnZf4trVfs/ouJBJNrHjbyhxF4f89BmldsorR4AccJ0mh3alDrHu/Z62Z66mlZj9ZfMeidNwEbkRrbU55sFncye0IdMU23yuNqWEIWb7SpMDW+rM04zW0OFJwRQInskZb67J0mRV0ab4nDmr9roc9kGGvbKJXsW7t9U6cl95Zl9RyVNy4SGBo27o6O/zY+JHIwNiTuqk7YyRfQz9Sx5R3BoLqAmPRlpYK+U0OULSPIj2OQn8QwV0Pk5kQeKfIQRnVhD5nhJvzeBvzeNrJxE71OGxdWthFur8HduoBMcxm5Ad8bKIMo1v20BHYwnnVRKyYYKyXoBy46fQIVrdUTB8g4lfPCmj+HPY6oBTc1ca0wxXbA11V2eXy6fm/ljoZJsyBNnv0RieMNARr7oJWMwYgZ5HaCNQKLUNk3ngFq4ckDHnw0wsxRNjx20O+wLgKYnI+RL2tgdleLTXgwG9gHmpeB1beB5VdTdBp6E/LZkwwS7+2M6QVovAdoPczPyUDFAJ77TJc/smgxcOSjKnUcm9+b7f7osVzt7vhTKJhm1qP9z6QSguysqR1jgNbt9zAYBGJn3e8NBKB1e10FZYGtHWN9oKuyxWwGvuerM5uvveyYObdgjEESzzNZNhqC7C4pyuWSMGNhEAoAtDVoQ36/CfBm6lOoVavwMzQdCIW9I1Ak6MtkMyqHjENEL38D+O7XjLvj3V3YewnSOHZ1+g66NJcoqgPjzQCaGIcYBsk2r97LPXqDeVZNoowU/Np7fG8gTS34aXtPgEKDkMceXMP8XFeaXdfKASbGhpid7iGOGWADU5N0T9x9rjY2fPzmrzn4rV/VZtesVyHj9IUvAgcOe3jjDYJ5Oiom2OrNiuPjFz+9gsXFGIOAdYexAKvvvFzHv//DE3jt7UkBWMJ33ASkXRVspMrqzc108IEHG/jQow2x5Od2xenR0wbb/C2SnMhFd+Cj2c7K3+PVodTeEXhee834bxqHXDTGIbQaH2cvzpxa85Nd47NP4xA2s74bJs0pkkn7CHr3fxRJJq/JOk6Q0togo3b8nicAi0BG8qojAIq3gsgdjSGHsOLG7c/KCm0NG4EV12WPMrJ0ZKxEmUZmnAlIgkEx9NH6NP6wbqxWqwmg4vastFGcJSmjzGblN809WC9FJq1SqwnYolTSSjd5ksmukaXj8fBzNEghUBTZJkFkvy//JjijUQnZO+7rrRafNaxZT2opW4N1cXzMumM79WAcd0qFDPJZX0DTyc1nMF04gsXqk8jQlEMY8AhrvXflPfZVY7Lr2PjTOFT7kBh30PVRQR/VMgl6UV/6lLJPmu2BpiBLRJQjUe71kTTt9ofxNvL+BMjAbQ3PYV/pEemTdqOF13P50iU893d/J/fC7NycMJjiyBlH8LMOesE24h4ZygDZvI8rF5eRXzmL+defRWbYE6XNnS6uFyJfbWDm8Dpm5zUhJR0GCMh42UYP18j0YEtiWHu2AbTfUAZOXB9H5tXd+X339av2lGqUEpCjAznbQpWA4TmgQwXLLToLSA2bmValDjEH5B8G2Ps7WgUGb1B/Crg09OrpcdhG2N6EyiGtA/PNzpskXkf7bO4FNF01Q5rPa5XGbtLagCiCNMo0ZajnCrw9OJSRGCWYND2OpY7dxEujzJbEp2TKdlCeIUjM9p2R62a3ISziyOt0s+R3Sm2gbPAaEGficTFiMW2xZD3OdaNmhTZm5/quh3btMKLM32OQxpq0bK2JsRMXcOAJtfgWJutOLOgN40Znmu23gC51uiaTS5Y/N6UWpJIFMX0bJYvCDAoBFG36zQWUelhzIbtD4CwfTtbneCprlMbUlikzNxWZMrI/lj3jvylp5Gtc+IvghO/v3GymXquWU4BWfr9qj655OvkAhKGLQd9Dq+0j6ycSANBsKwq1I3iazUk2NODgXSojHq9ju3AE7eICwmwVidi60Wo+Ri7cwER4FoWtc3A2N1HxtrHe6uBvT/YlkM7QIttjJlitqTkJyHlItI5vPMcCzBjzUxG2ux6WN8h06Hpa95eK22XBd9GLUnTCBAX2RvKANTbO7tMWNZZC0IWJOg6OT9wzd8drmbQdiWNXg0NmwW3GRhk0R2SOtg+alTX52UTcHnOFSBwglWFVh8fty2RxXMwsJVKDtnbJx9ZlH/MnAtQPcvK6zVFz5HrbyYP3Nm3z2ai6cSqVvmeUN9qdt73YdgY5aRHgSA2nALtlModam8bnkywba0irs8Bj/8jB0scdaRWwJ9bb7h+lZtLM+j587uDP4+Gpn5Rm1gLBRTpKhiJCEIXCWhH0dDt9bG030Wq1xNyDdWIM0Gg6kSsQiGVEpui5NPFQkw8tToeAJQYFWTYUs332RNroqYGBp+0RCLDEDIbGNqwzy/gC1HjL834me0ZDEFv3JkycKWjPSabb04a9MY1IQjUZyGQkd5288k0kL/w1UnZOvYuAQ+aPe2wcwt5nvSHNPW4M0ngWmQhZb5LNdpD1WY8FaWDNhNXtsm48fPZW4z3D7Vx7Ot4LpI2aYxCg0GXx0GIb9x/dxPQUHeWULatP9rE4x+IQ/Y6J8aHY1FugdvmSi1/+RQf/6XfJ2mgPMRIoP/FTKQ4vOfjeS2RyCKRCTM0UsHg4j4OHgKXDkThIFoqqj2GvtP/45WN4nSAtoyBNn9z3Dix5LJQuPvlAAz/9+bN47IEN6d8zGLriHEmZI5kyMVqJXGHR+JuvFXM0vLh5MmdrXS34xd2xqhb8TDJS7kh2jSAtWSmiR5B27s77pKX5EvrHP4j+Ax+DW9BiettMWvqbGYt6y6bxPXFlHGlovSNdNGCLYI6gjc8UnzuCNrH0F5OHoTy7BD+ivqDkURw4adAUy/scG7gNbpdSRwI0GoHIM2qMgMTd0ewLrxZfZzNlgjQCu3a7reMHn2HDvlkgKcyaOS4rzyQ45H5Qvkf7/gnKK00bglsBDKn7ovNclrUvmxiEAfxkAk5KAMYxxhEmjU2uu/E6zjVfQC03i32lBwww2qU9CHKCpC8MV34EgOkzoKxbL9rGqa2/wzDuY2n809LX7HYWWvWHcVcAXidYxXr/bcxXfsQ0xr5+S7zejUYD333hBTn/4+PjAtYIrMl8Jk6ArdYqhi0Hqd9H6G0hbmeRPbeM+TefQWbYvWuQVqg2MLWwjvEZfSozbCNiWTP7mPK3NbEcqRHrrQBrLwFdej4ZpYH4UoyoZBg7ypzLwN4ot+SquEDpEFD/JFA4qEoDuo9f+kONVcULwfgZ2O1Jr12SAlmdb3fm5gLA3uNpB0gI0LjOuPY3IwgxveMVfEoiRIHTDi4x+2vbRGk5i7o5y3xvQCPHcxqUiCW/YehkI5p32R3vCaCIvdjWgJLR7V2ChOMMTyHjYAGbjJ2N2re/ruef3yE+ESz7MYpWTYbr0LnDYJljER8iMxeRvBZQZc4VcyTCzrFhtykv4vHlWS5FPqG16ylhty2xpvE0oaEg/xQAb6T+cp5Yqz9CxjD35GU8xPsOg+PebU9+t/Og3WTdH0xNGjOglSZKCxdQP6aNgHnBqvv0xrydhawYDUN6V4Bgy6B2gqSuqTnjjcS51KB1PkxUVPGi8EaXC2buYkHdlCTGwEoL2Gzp9liTljGMGRkyCdKMPEdsXM2NI8DC3MQ2QyFZPjrPmAFBAhBTh7ZYA8b4gNzOAd/FurR2bzZpQUzGykWxyN4kCTodH1FEdiFR50F5sBKUShFyFQ/b4SQ6yQQiLw/Ho0lCKuYSebeDqfy6NJvsbjNLm+JKP8UzZ9nfxUHepWOO1rgRnNmO8DzecsbBRM5FrcBalARseNvsUVKpAI2BOp3TposOqr6LzWGK9UGCAic0pLgydNAYAEU3kWtzaLKOgxMT9844xNakZdrYTGOEUoOmEkfb50wfcgdekUDF2XGA9LIpymMxoiFZGpU47jsaYvpgLGwUa2HYvLrfcrFyJiO29/tPRFi74KPZ8DF3NMDiAwGyI0YLt3vZRZK4TXCWokEpMJtjksUjoOT9Lw23teaM4MsuBGR8Lsj3EYy117T3G3sWCnna1fv/8MeAHzHNq28ZpF/rRWCejzBKsa9wAp858D/hgcmfQMYt7th19/p9NJtttDodqS2jlLHfI/AnKCMTpu6JKjui5I0AKSMATcIQZtRjym7ZdFbBEte3Rh88VgYLFsSx6SUBGQO8OEoQDOnyGMhr/BwNEPiMc1vMqjPo4D5wabe1UI/SyHxeraa5kJWjUxlfT6IQ4UtfB777VaT3RO7YxXBh5a7dHTlW0clxEDAYTsXR8WbW+nwmCdIGQ0fGQzqtsqG1NRcZVZhYeGIt+wnkRoGYgDT2rkzfA6RdWsK3Lo02s9a71Bp/MFHC54sW+0cWt3Fgvi0yYt69uUyCwwdaePjEpljTy7PKcTyTIJ9VIPXqyyl+8RccfO1rDoqUVBeByUngi/8AWDqa4q03TU+xwMHCoovZ/Tm4uSoOHPRwYH9bmLkwdvHMN/bjD/50CRcvX23Bv9dndn+9iy995gy++IkLqFUoCXRF5sgaNO4vm3IzAml3s3jnfBXdvo9jB1uYmeyp06OJOvTa6ZXg8dI4hDVpHG/o7sjj4/hDgCaf4/U3TFp89s5BWpwtoLP0pDBphbEJNYYYDncMPaz1PgNzAjVrwc/9ZDKGzwzBnJU9UkaokmaOl/pcWoMR2wON2+B7lqWyDo324Ml0syaMYItSR0oaOV7wt5gBBYEwcaIIMQwct0l5I+vIuO721pasb50cJUwwz7eVPnJ/eKwEaGTVaE5CkxAyabbX257uAymX8JDP0Z2U0kkCdTUn4cJEUqmQFVkk7wWNGa6PHGRMkzlUFRs8Fv4tiSgD0iiXfO7y70r9+Qfn/keUMnUBdZRSuk7GSM5vFZXYxuzC4YGgzQWZzBvXa/Cc8Vy+8vLLAsrGajUUSyUBarbRNxNxm9urGDgNDLCNqrMPzsmLmH/za3fNpFHuSJBWnV5n33V5BqoTChSun7uYhee5FStrYYBYv32Jxnbv7sq5CQqkHxrjwgxQOmjmxytqhU+/GJsArR0B5p4GstPaA61zCVj+C6B7WeNImuUxHhXDLlrhB0C+pv1HCWgYPxIcyHzNMhkDnHgrMB7luM1nmo8+1TDcDmMK9hDvbwJZ3hKmVJTmGtLcnn2EaZPfB6rTyiy2r+jrHJv5/Rjo/JAaEOew/IH1XwRE5thJSkwsaiseKnV4fllCREUCFb/skcnec1EASDkFNGlcocGKBNcaW/Rp4CmSdN2+Ve0QoIosewiU2PdtqMfH7xGXTfY3y0ubXZmXCN6G3E9pUaJ1hkLahGoIyNdEBcLjYJsv6+7J/aOCLjDtYnzz+awazHB9znWs5c3kPIQzh5HwJN+WpnRPI8F7ruQ8+9MPp2JR+T4utk9arn4B00sGpOW0H9pVIG2UmrzJ/nQuqMyRPdMIsipLms0gs0aUzMaBO8iYN/pIBuTaTRK8cd3lTWC5qQ8gGTS1q9fLIQXjBrAJmBiJTri7/LFskbCDlJFZetYAQmYX6iVguvg+GIXc4rqRQWs06EylEi/Wc9CeutPJCqOTyZCBUEtfvk/QxnWCgSO9u0So6DJITsRang9ULk9rcxfDQFmw5V6C51a15wsHB5lgCFIFsBl5qIA0Nvd2Meari2M7csRBhwyL9m0DihmyLQRpHraGKVZ7CbhlvrfWT9Ek2jVg+ZEZteC/Z+6OBqQ947awNogEpO1IHE3iUgBawUHGShxNjFStR5hbCsWKv/GuK1auJz4WolLXBou8ly6+5iFfBXot1QqMzURYeTeL9qaLfUdCzBy6TSZtxFWP7Nn6O1p3tnY6pWeLDKq5sqMJC9E57MoYeRzS26Wk12fQTNFeJUBT51SRUZhsH5MilRng0Z9xcOKzjnzmRiyaTVZwcJamnuY5kULsHtBrp6gXjuMTR/4Fjk5+HGnMrOpAABLruVhXxkCLNWC2/oOAScAR+zDlcygW8srOkhEzRh4+gZpLm3IyxAyeeH9rD7NcVutPrI22BIkJs/CeWlgbYxB+J8Gh5zNxwfc0wNFMpwJAAjdui4EdWT0Gotp4NyNAUq27YwkSg0Efg+8+C+97z8Jpcza6u/H1XjJpPL1DTrocD96j/xll3No0lOy43sv2UPgen0tOlPb13oDnSq33OXnurG/G9Z17wkpJzGnZYdJuAtKkQbSMyYYpzcSYq3dxaKGNSiUUtqxaGeLooaaYiQgTxdvI02QR5d40CvjTPw7xf/2Ki+VlD4VCgmolxthkBp/5nIvDR0KcOZ0Ik9btupis5zG/4GD/goOZuSK2W1mM1YY4tNjCq29M4T98+TjeOKX1ZLez8Bws7mvjn3/pFL7w8YsCzra2s2Iqwv5MHItnpnoC1Fgbd/5KGZ1uBotzbZFE8n17HnlN7PXg8W6uAcvnNcArlvUayPvSZFuTM+HlIrpfryO6C5BGC/7mwcfQPPYh5GtjWoNGVsn3hc0iE6VAw9PG03018bESRYIxAiGx3je9BvkZ6YNmzDIkgRKTBaV9vTaHlrpQOi4aRoY1otwO1xMpXRAIq8V+Z2I0wvq9fF4AH3+sayP3jbLGra0tYdG4LuvWbM2a7X3IcdPuB9eRxthmHwk66vU6JqemBDjekTU3n0HfRyHPMYS2/GSsTODBBuEZX4Bahg/ZSHB4rXGH3g/6UFlbf45jFtgNog6udE/Bc8uYLCxJD7ZB3MZa7xSKmQmM5xaNm+1e7+TrAzVpF5BGRrLJZFYLr736fWysr8s5ookKr+VureIQrc4m+uE20shHiezs669g4Y1n4N8tk+aHyJcbGJtZR21S7/tSxQCBUbEK7zVG40UCXNar6LPS7wKbLwCttwEOOQzsGezztpYYMQ+MPQ4MCLTeVTlfswnkyRIRRBWB0j41zKAxXncVSDY1GUoVE81KOC93thXQDFOgMqfM1fY5oFqhHF9xI4FEnz3cEwVUW5vAxJSCC4KWYgnodiA9VrNTwPYloMJ5nYYoPJwtlUGPiWMzsLkBTM3pcXHOZ0NvEsjFKuCnEIVFWFUljdeEWNlLmWgeyMZAsw1Mz6pb7PY6MDkFtFv6m2qJZgcYrwP9Dl2sFRh1msAUP9PVc0uQSCMXMmMEVdbEhcfD+IEgjAafY9O6Pt9njS0VAtwewVu3peCKILW3pX3IuzSHYTxu/CS4be47r5uAOYI4A9T5Os8nf/Mccx05j3S5NrJHvs/rms17aFV/iDVpz/6AmlmTSSsfvICjT6fKMJtMpw1fBPyYWpgbDhVmXGidBtZf0hueIK16XFEvzUG4sLl1jjekBwxWbxBQ2oCBNwgtUbPAOwR+BGmGCmXmwsoXjcOwAA5ryS8MkTELkdodY3HOz1m2mMDDxPaYKABzZcOu7XUcvAfrEaStrSlI48IsNKVBknOTXivsJ2Whpr7PH9Z0cHJnEJDLU3pCmZ5mzWyAYIODi50YL6xTaqYJKQ5ilDbuShj54DBYclDOuJjKJqCIZSt2MUhMDyBjs1zyHcyVXEzkabmf4FI3EWtwgr7LHfZLU8DG8/qQaWZ9z0CaseB/Jt3GZhxKdmhHO81z5xmANiJxtJeIVvuTc6GYb1z4vodCJcF9T4cYn1Obfp6/d1/KIl9KMTHPAF8Ho8vvZCWrVD8YolTTepS9Lcw665oEG9vLKV7+L8DqSWXLCNAoScxzkGTgHJjXTUZJpBo0x6k6MhhzsN44k8r+y/W1xb5GNrb4AeBH/rmD6SWbzB2JrkduCpqUkMWjxNLuH59LMnT9Vor5qeP4zFP/CMcWn5BAMmDDdOOeKAGXyYYIIMpmpT6MIIgGIAwEiwXTANtIaiUIFOeLVMAZjTsYrF1ZWUOzxYbA7EvkifyRgZ0VgmgTbd6V2quHoI/1bSKjIvijTTcz0saExII5MnNiJELWYKQGTowP2PvIWHIPB30kr3wDude+CY8z8X9FIM2GVwa3G1ny7l1nYxiOaSubDrY6DurjKcbLu9GNyhfZUFnZONtcm4GFdYvkhqk21UjRuDiaTbANCe9Ty7jtgLSbNrPeBSOqWFDJ4NTEAIcX2ziw0JJatfm5Du4/uiXNoWmSQHBHiXenncFrrwL/7tcDfOUvyKJ60h+tXE5QKGfx1MeyOLo0wEaDkjkX/YGPXD6H2dkYTz7ew4EjWVy6UpOs8MGFNl58tY7f/S/HceZCVb53rwv3nTVpJ45s4YufOIcnH15H1kvQ7fBE0YaeIMDFXL0nDFsYkcnUYJtAlOMxj0uee9PkW8wgTJDOoIl90hjAEaRJf2cZu8w14rhzpYje39YR34XckUxa+8gTaB17SmqcrYOimHfweWatmXFmtE6MNPcQm3wy0wb82D5oZLosUyXSSXPbMKDX4UW3KfVljBfz+R1wJ/dOGGqtmuMIY8OaUUoeySpZYChALQjks3xeKXOksyO3ycQKQeaoo6s1LRJLfYI9RmyGkZ+ansbMzIyAQcsa7vUeuHY9jnn5jI+Mr+duEKh0W84Ba99zWRTzPjxH3xeNFxJjiX998seeu9Hv4Xwfs1eq6XvKuXkQt9DoEqSNY6Jw8CqjkDs5FhqQDOM2Shk6dTDR0cWbb7yBSxcuYN/cnIA0C3iVQfHQ7XTQ7XZEnVAtFZGeex31730FKWU6d9EnzfVDFGsNzB5aR31Bx5odHGtiNSGjbZ2aLa0z/Xepyuq+DrTPKbPEAJ7gir9tbVVhWlkjn07JZLE3AJYiSnslA+YITnaYqqKyRgQCNP3kpaShT3Uc8BaA8iFgwBKF17VWVlo1sddqXpkwrk8AQcA1Man7RQaKII1sD6WznAq3tyDANCWgq7YzAAAgAElEQVRQY2KmpcCO7Ua479xPAiqeD9aqErx1WgQiug2CtKCgbJfXpXpKmTa6KeZo2NcCpusK0rjdqWlt8UEnWbJsLQPSegb4cZ7vdIGJCSZqFXCVZxWE+mTQPC0/kvp4lhIRSBE8EcyNKzDjZ0pVBXY8ZoJcgkCp382q6Rk9JHhuGUIQnPExEZDW1XGQeQ6CNNPzXsAZzy2vK0Ea96PbZVLHND3n+Wb7Ep6bnIdW7YcJ0n4QTJpxdyRIO/HZVE4gg1QpdOQgbBzmeINX6zeXfXLQog5WatEuqS6XHd1ZiyaJb9aHbQKledUad89f349ixyKUF5GNCD1gdRXY5A1EKZCpObNgwLJoUmdmihoJQihnlH4lFqyRLTa1aaPSyAL7v42RJfrByRztIEuZ49am1tRQ3iiMWEQGTZtkKiBj9lY/wfdVeqFyL65XqwZSL9Ht7Da0HHVMO7ud4rlVlRPxXJGVLUndCnuzkFXU3kF8bzzniFSRkw1ZNLKU8r0GFFQyDvYbkEap48WO9iYiu9noQNg17Vno4KG6WvDfS5D2Z8E2nqttoV8O0Gy4GNJsxSQTvIKLzFU1aGqPzJMnNTNJLHJDsbf3U8w/FGH/fbGApc6Wj3Ov6XWYvy/A2HSM7YZrpI5DaYRNSaWqmG7MutigmimwQTtFi25TNMOZdrB1IcXzv6NsmOur/T/lmCq1pHxRrZv5b97/dHDkT7bkiAZ+65K2w+DzaFk0AVkJUJlN8dBPOdLAuljzkCbcltbMSH1nX485DugeCbzzDWDznAbmBID8Hso7chVg6chxfOHD/y0ePPJhaXjJwE3qvDwPhTyL810JegjOCNIKxby8LrIlzhqUZAZ0cdQaMgniKOEKQnTpqmjc5GgyIplzCQZ0mwR7kjgw8kl+kLV4BF1iyc3i+t5A1tOeadrcOkrU1ZH1NAw8lS0YyvsEfsK2h6Fslz2WuB8JpVCnX0T15HPw+63/6kAaE1AEWRwz8xk6IO6GZdb5kRP2m+c8vLvs4thCjMNziSRLLCSRhD9l3K4GFApA9N9k6kKRU2tmtd0DJisJCnkGoZqYyWcV4Inq4RbujgpGbCMcHVeYXCoW1DyEzBYNQwiulg418cFHG/JveV4MKLq87OC3f8vBf/ydFFubCao1B+VKRiZxyh4/9NEsFhcjrK6wj1MBYZSF5wSYqPWxtBTjwUd9LC7wesfoBVl85dkF/N7/cxSN9eKOFHMvgS2TZZPjA3zx6XP48BMrwpRxfJyb7qKYj8D2Ahm5HpSYJxgErCVmgoHjcIg4UcdbAk/KO8V8LDYN5Skx21S5I/vB5YumDsc6KFun3pUiou/UkV64c7kj+6S1Dj2O7aMfRJolu619A6Xm0/zsSP8MIFMJHhMmHAc1OcKgncCKDJZNlnAbYu5D10dTwyZgy9iQ2tpPkS8bho2fF9YtQ4fW0o6zI8cJ6xopfc2GQ6lj4/pkePi8cn/4Glk4a+FvDUasTb+ATqOTIkBbOnpUvsO2B9jLtb/VOpQmFvM67oRRjN4glIbXhKue50htWpZ1MTGlhgOEaVfAFQ1Cbia/ssDW6GFMT9Jr90JrgrUn5N0ttO/fBWmpsKdvnzyJM+++i/3z8wKE7fm0bUyYUNvY2BSgNjM1ier2MtKv/HuE7C2594zldTtOkFaoNTBzcB11GocwITjQ+YpggMdM2SDliGR7UjJoTPKb5BF7orXfAtqXNFlP0ECwIG645nni7dDa0mQIAQ7BE+XFHNvI1kjQb5gZgiyuY19j2w8OpAQ8lAHmDmsdW+81YO0tBU6c2kgg5DwFJFyfoIHAaJxGIYw1I/3OXlcBCbdPwCSsE8sYEmUQm9tae8vLvLGuwIrvCUibALpt3T/uN8EXc/oEeCRCStx+T9fn95NZmp7R88HPj0/p9gkCSUwQpI2RSWup3JHnum2ZtI4CpeKM+rfQkp/NoyndZGwitWpD/RyPucxtBnrteJ75nVyXgE1AmmE1CcRYX9wzdWg8Fro+8rp1m8ZbglLRkWbmFqRxm5y3COI6PT1G20ePgE1A2g+dSftBgDTaILMm7YBa8FMvunpKXRYZe1lzgvIMcPjDNzclkIwIAV0XaL2jQC0y2Q8ZbPgQMYthHOxi0x1+9CmWIJS9oFhgyBtgWxF8j3raUN0dW2yWbZgKkQFatsykqcp5zTBwlpTaM7JOZPH4Oe6fydww+CCDNk4ThrtTPN3RCDoceAKwuLTbZCZC8DXuLwcuMmajfX0YDBGkceLn6/y7UIglayOfMwCC7BqDBqLtUw0Hz55lTxVjmMJMhtTkKTCg7JGSRt91UMtabbut8VNWle8RqBUzDmYKrqy3PUzR6Cfox9pXrxOloMOj9m8DHp6p48TkvbPgJ9X/zayHkwccBFU2qfYQ9PSieblRkxB1w4rSAC7/c3xhccMue6hp7QDvxVw5Rf1QIvLIrc0hBm0fTpJFiYC9ok2i4zjF5PGLyJUjhGmHFQXyc8OJN/HgxEXErRJWXnfQeJv3n4PxA3QsTXDp+xH6rQQugzxmjjjqSH2m3rR8bgiYPGoWUkeke17Gl+LtdiNFwOyEBAUuHFqNcwB1PBx4wsNDP+lgfJEyVeo5XPSjNoJujPaKJwCvv52KRn3jLOUWrNWLUag6mFzwMXXERW1/ivxkhPHCfhzKfBb13INy//WHfXge78sc8mXWg2WkzoNZa2lkS5aAstggRDAM0Wn10e13xWqfzJXKDmlTHaPXpQsca1pY56GBIF8nY5bxM8gVNIMfDWN4WZU7kqGT7Lzp9zcc0KyAYE7BXRTG8t10i3T470Bljtwma9D4fVEYqdFBHKHX70ntX8b1ML1yEvsuvo78sHNXRfC8/+6l3JHb4zPUH+q9TXdHU26nYMlIHAmgGlsuVrccTNVS1MevBmmSKjHJlbUm+1wBk1U1FuFCS32yQq++A5xfAR4+EotRydsXXKltu/8ga8XUpfA9mTSwpYIOyOwtRlapUg6wdLCFuVm6fbKRcoIjB1tiy08pJAcJSrX7Awd//qcpfvPfpjh10pWgpUB5k0PgnmJqMsLnfixFbczBiy/l0Q8rcm/4bh+FXIDJyQQf+rCDH/1ohHwuQWeQxV/97QL+4E+WcHm1dEcg7ac+cxY/+iOXsbWVE9k5ZYx0rR2rDDEzPRC2jGYhbGTNRt3sm1YqsPG6K8CNIM1JKfGjwoHPtvYOZGaebJoUu1PyY2oDZd4kaOX1ahThfK8OZ/nuQFr78OPYWiJIy8n1U+ZZbfRZ+yXMNY1AaBhijDsIpMh0aUN4lTVbyaPc50ysuKzRUjdWa6tvgZk0ww5M/ShlkJ4ndWhM1ljL/mw+LyYelXJZQJmVJ8p9b2rdKHFsdzryWQI0uz+jNWVidGIYOn7WWvKz/mzp2DEFaVogeNcLZ8Vs1hMwJoH8kOPcEEh8OK6HjEfjGJ4PzqVdDJJtVHN1qevdnSt2OTQmjAiKqV5JQJt9tm7Q6m67UJrIucZzCPTufklTlTu6ribDWLdHgPbWW29hbm5OrifZ6XanKTVwUnto2pfQ4GV+bh/85dNY/u3/HeHW+k7bhDvZMwvS6gfXMbNfZYVXzgN9K+ujtK0P1I4B8w8CaALY2v0mujt2CNJoukXJIUFPTx3CbcsSMjhkoMiUsdaN4Il/EziRmeHtT5CWY80XQRrnXl8/w/otLmz3RBOOZKisEZtc0/yHwInxpzcHZIZGLhkrIBNgNDkC0goK0rgP/E5h0saUTWcitWQke1XtMIH1NWXCOEZsbwPVKWWiuO8EsARpdkzmPEF2kHJI7jvBDEELQRqBE8cbsnYdsmM0PeExdYCJugF+pl1fa51qIT2HbPNTnASGjEdY788WTCRbTJNxqa/jMdGsbMIkggnciroemTSeB5KtYuxH90zWl+V1+2Qrua/E+JSAynocCzOmxZAB6bwX+L5cG8arvtbrcTtMcjEvWGCPScuk/f9B7uiVmigfuoATn9KA7u1nWUMDlHhDDrWf0+ITwANfMEXO1z6dLPzrAkFLmTOi/PYZoLeslqQit6OOljbDnKP7pq5mZBy1CSOCtCJ1uYF2ghc7TpPRbQ6ADd7APaMFNjI+29OM6zG7UDC906o0ZRAtOJkeDYBUVgBMFrQn2j1vWL2XkStl1sLbcdvZ3MxJoMOggFlnCyZu1HyVWdzdWjXNtKssUtk3bmdiIhDG6NSqi6+87SJgfx/DNvKmZwbI5udoDkI2rJJVK37LnI2yb1Ij40HMRapZBxv9FJd6KvHhAMB+aaxLIxgkb/fwzDSOTtw7Js2JInQffwq9hz+AuFTTRor8jxLBDLP3u3XbqvF/DdXsPozl9iMNaS5xDVNKR0O3CcfJYGNwTnqCVXP74ELBh9xvXoSt3HPye33wFvrxBraGZxAmTO3p4qQe3KSA7HAWhcERpBuzWH/HQa/FSTaEVwgRh2R4Ujh5CrADldxKKsyTe9v1PaTs80QXx1yArFtCOVuHhyKSoYdgkKDXbyMiNZ3oscQRXdKKOPToJKaXXMTJANHAQxTE6Ay2MOwk6Kz4aK2m8ncUqSuZT2vpXITqZA6Lx6cwfSCHxB0giAKsX27jzBtr2Npsy7Oar3iYmKijUMoi9Tgy8spqrdiwE6HdCDBsaX80BmLtrT5SJ4GXcYQ1p4yTRb20dI6CRJgvcRAsZKR1AwNAAlmXoLTiqdNWK4ZPVjTrwUnpw6ifYaAb9BXUcT94HDSAGXQjYQkJ/hgIC7Oaqv1+MIxUJuWriQxrbdhDiW2zH0UPH8kOMOHtNmvfy2N7o3XuNUjjdyh7rkYc/Ls3VKBF0GZlclYidEu1JqU+bUofgfHKbr+wKPHRDbM4dRFY2whxaJZSUgfffsNHvZbgk49HqBRUvsztR4mHb95A7si9JMN/aKElsu0LyxUxBqlP97B0oInJ8aFIAmvVoTSxZt+0Q7NNeE6M1HPwwgsufuWXgFdfjDEznYWX99Ad0PggRrWYoDYOfOKzwMwscPKtHII4i5QZCiTo9gsI4zw+8OQAP/MP26hUXWw3cwLS/vDPj2Brm3VKe5c7cuZnE+oTh7fxqQ9fwpMPrCHnx9hu5+R+nh7vo1oJ5Zy0ellstfIi3ayPM5nB54BjZ4qApkqUKG8wCccgnsF2LFlmYTeNDbatR7NKCVFKEqS9bEBadK3Lz17u0BRxNo/WoSekJi3xs8p8GcBlJYNW2sivtNb4tn+hNeMhoLNsF9cTh8cRJo7v8zNkZaSZtO+rCoMOgSKTVnDI77QNqvm9BGmsE+PzyM/ZPmxcj73RWu22bJML2TeCBWssZOvRxDUyCHQMEdc+7ZvG7R48eFCaVVsp517O2nutQwBGaWM2G2Ol+xZWWsuYzNyPcmbWGOO4yOcoe+TgHsP3sjsSRQIkJg2lXtehCYuOZ6kTodE/KfVo+8pPYjxPWSPPYYhuuIYg7mA8f2jHkv+99vFW71PuOIi2UfCn4LlkBENcunAR33/lFTFX4VIsFzEg7ZFqrSLrBUuVMmZmZ1EtFrD96vM4/2v/K8LtuwNpXjZEaaqB2cPrwjpdPgOcfFGZmkJVcS3B1L5HgGNPAy53adPgXbJsm7sgjWofsm0M5il20VY6KmkkOGJQz78FpBXVdEJqnAjICAQI0kzj7FGmi9NzM1I1V9QAqkaeSBDGMUlIgmmAuakuEy+sPysYkGZAnDBpZIs6CkT4vZQzivSQTo2ShFN2jbVnXNYaOtZxTGCJT5HSwwZQzCtII+vH+0dkiDQgKgOdjv6bPzwmgjwCGdaiEUh1aBxCkMa4uQ1MzilIy/CYmGBnHdy8xtOM3yuTej65gzs1adb10bCdlEbWpkZAGg1KyPLxnOWB7qaed5qtsBaO55n7JHGacX0kCCO7RkDNY9upfWOdHaWoFQWDeZI2BN1tNSgh2BOQRuZwi9fSyB1/WM2sfxDGIWJBXthG5dBFnPg0GQeg8Q6wdkpdYjjBS7+og8Chp25iTOAC/TWg/S7gV0w9WQgM1oHuRb0hvKJKIMmOiXSMk39nN+PL9xmoMXMhDnd8WElzGyBnyicQUvvbBhrbbJys2RSCDLJmYgriqREG52eyZHwY2gOgSWaONDRlmzlgwfRDExn5D4FJY01ar6d2+J0OJzx9UEeNQli4boGaAF2PwEit+/k6JY/s48Pt0CGSx8GsdaEQwfMTvLvp4uvn9QEVRxzDpBGYitRC4lr2P2NNGpCjaYWJ+kbZRQ4MBHf1gouxrCMs2sVugtlagoWJGGc2XJxe195p3PKD9Wnpk+YzK3s3s4v5bBIMMfdT/z1mvvjPkJ2aFdti9oHJuPkdEwkT1qITbuDU1lcxW3oA9eIxLZa+9vqmwOnNZyXjScBQ9CdRyaqrFlf2Hb0eq723ZeBZ672D862/wyvr/wnt6LJMwARnuWAG+cEhFPvHURgegBdV4TBgy64jyKwhRgg/KcFPOPskSP0ACYaIUvYTogdXHr5T0pQVYvhOESVvBkV/CtlsDpkMWSdKq3oIgr7IDchaEfBQdjgxOSE1jMEgEOZKHNlSZvK1BxlH4Zh9kmjIITViZKdoXZ/D9My0GH6EQYysX8D5xin8v8/9B5xcfh7IhQKE8tmSBBRD9vEZRsr8pQ666yGalwMEnRTZgivAKhxQKk2mUE09omEKxycwVNDLz9Lwxc2y1s6TPnUEVgRZft6Fn3MwaJJtc42DVAo3S1lVgnjIvnbKSFAGyfEh6CbyHTJGmIfHOkRaVl+c6rKOAHlrqMIqoi/MjOFnD9Wxr6RB090sAtLmryCuUjaw9y3Z5/1WIEvGyBg4u+Ki3XNwaDYRsGU/+17fxhjWPvskb60MMkwyaAUFYXySsI9hoPVUl9ddsfI/sRjvSMbFQSz18M1rjENE5iiBUYKD820BaZdXShirBRgfG0hPtHyOboEO9s30MDPdAx0fF6bbIhFkP7jf/DXg1/4Ni+IT7N+fxSD2sN0MUcjH0nCbLoiPPQUcOJjiymUFLWSoBoMMur0C2t0SFg4M8cUvdFCbKqPb8fDm6Qn80VcOY2Nr7yCNx57LRLKPbEx9cK6Njz1xRfqesUH2zGRf/vZcBWMEbv2hL/3f2B+NC1k1npNOM8WFM8DmJuuUlFkkUBN5J/srMeCR80aZnnF2NXXW8UoR6XfrSC/eOZNGkLZ14FEBaYyYxDrfyAEJrCgntACIMZM1CSELpiZAbI+hvcp0PlLp8g6YMvVs1gpf+qiZvmrclhiRmFqxUUMP20yblu9q6qPfQUbN9lcjQGO9FPfRShhHG2tzfyzjZh0kbR0dQRq/j2za4uKisIJ3ZBhyk4eKjL/jdfD9zf+Md7e/g4fH/ykWix+W8ZcxVNb3dmSRu9MNEyQButGmjPelzKQoPHgjs+7se43/jFcaf4ZHZ/4xHpr6aWTcAuI0QGu4LOYh9eJ94vB4WwPLDfaf26TcMe/VRIERxQE217fwxmuvC+PoikFKXlQSZNRKpTKq1QpK5YpITpMwQOv7z+PCr/9vdw/SciGKUw3UD6xjckJZtFOvaM0VTSe2aZAVA0sfAg48buSONO01Y+sOk3ZJa7/4Od7SDPRNH3NRgEmAT5BGIGRqnOiGTPAgckiCoKLK9PhcShseUwfGXCDbPREUsEyCNbJcCAoIqAiQbCsNysc5zhayCsJYkzYqd7wKpJntC5NGJsyYjZB9E5C2CtT36bESpJXIiq0DeWOeQZDGXKRPVpDgi6yWIUG4/xakUbZIuWdtQo+TwJD7vEUTkTmtP6NpCsMdGplN7ldQOyT4mtT3eQ7ImtFQhPJskTvSOIRgsQPUplXuyNf4vvgESBJWGTJhD1l3ZmSKBGHWYVNq7imbJFgks0mW0DCaHBspxyRgJ5jkNeD1occXjVxsiy6+3l5nnO+hVf4h1qR9/b95NGXg834ulJ345SaqRy5g6WO0BdebhGiYzXZZSzNzn7JqFa07vXox/SgIxjrngQxvaENrcvwicJPG1VntRUFHOq7DOZ69IPhdkv2gJTGbAXaAWJ20d+ke+42mZwQDDz546yyQJM0aK1Aj28PsCnueCatGO1Y+PD1l0ggiCFYOjek6AkRsL4739zRfd9oI0jY2cshk6Xyn9URyyKZNu2XIdkFaKoCMtwMDIpqF8N+lcohWUxuqisubq5JIBgzn2ym+04jlweax5sTZUYGgyOekct1B3nNQzSiLZtyg5QIJ62iuT8FzsFB2MFVwsEaQ1k4xPxnjwFSMtxsOTq56UvfHCegB1gbcQyaNIG32J38O9R/7Z8hOzqHRe1P6yZSyUwJ1Rpcw6WNreB6VzAzyPielG2j60xQnN/8KtdwcZorH4bl5mdBbw0vCrtFVy3V99II1uGlBHOieX/23+M7Kr6I73IAf1VAYLKHUO4FcsAg/pkZCODKkbg9BfkVAmpyNxIUbF1FM51HwxhE6LXSTKyJ1Kfl1VDPziFjLkHQlM+unZa23Qh9ZP4eMU5Z94aUSp7RhX5pHs15L6hZBZzQXOZ8NomnkkZHMchQRzEWSNSVwo2uiZpcd2T68ISrjRUxPzGF6fB4XNt7Gnz3/W3jtzLe1OfVmjN6m2qVn8h5iqZ/TmyHsJQjYAkHaBjjIVT1hq4IO6/c0AGV2kZ/hvzNFF6EBVSJRzpPZUoDGH8orOe6QHUsCSuG07QMBn9bE6l2pdSa7ZWScZLgdIdiYxMiqqQ5fE+dMsw2PQJFsGhnFKMWPzU3gZw9PY7Z4tyAtRVTqqQX/bYA0HoN1YGRW91Zya05851ddtHoODszsHaTZxthrLUccHUXuyHSz/M+aUyaIGIAnIknh32Tc2bCeQM2ajNwMpOn9ruMM68Eov+a5H6sOMT42FLBD+WO3m8H0ZF+cHZ94uCHmHkwkXbro4Zd/McGXf48GErtF/3xmeE5qFZUGHXtQi/UvXVQsnsllkMkXUMrEiMMAuaqLxz5QRDfeL/0m+0MP335xFu1OTuvl9rBIwsuPcXChhYeOb2JpvoX6hLo4To4NUS0P4bO9SCbBMPTE6bFaipDPE7xwjNRaPo7Ba6suLp9PJXhiQkHOjaN1xlJnV9KaQD4YpRI/rEw3z3e0UkT4fB3p+bsBaQVsLj6MtQOPwSuUxXWVk57I2421vrXap9yRAbowbWSn2P/MNLy20kauIwAtTXeaRAtDZvqSMYi3Da/JjO3UoPk+8oWC9mAzDo62Js3a73N/WPvEHmiUOXZ7vR3Axs8RvBGECWDbcXtVUMjF1tjx2LhN1lZNjI9jbn5e+rDdS5DGMTZFH2e7z+JC9zncN/5j2J9/SuZaHjfli6ViBgVKskcyL5QZEpDxWcm6BQFdVFKEcR+nt7+Jtze/jsXaUzg2/nkBaZTrE9iJ3NEt3LQOeg+39cgqBnCLXJ/3aoQgiNBYWRX2UoB5LodKtYJKpSLJQbKH1pyJDdHb9wqkZULkxxuYnF/H9JyD7tDBxbcS8SuY2q9mEpQFH34I2Lekdvii1aNFoAcEq0Dn+yp3pPybDJVYsTMxb2JXvkYZIJksAo2OMfYgCycyPNbj0r3RgDQybgLSjBxRxs6W1owRZBGYcezh+6xJI+ARa3saZhhwQsC1aWrSCFw4vnP7BClW7ihOjgYwcfjk9643gKm6zl8NxtqGSRNDEVOTZhlBEswM3WjnH1Oa6F0P0uoz6opIwEmnyeYmMFnXWuRWV2vSyGAR8HDeJfiZ3KeglmxXZczUj1FCmTMgjXb9kco0SdgQpE2wds1Y8BOkEbSKmUrZgDRTW08nSLJrBHv8rMa4Zj3WxhmWkCBOyqtYvkPp65heA46XfN2CNHGnplkTwaABac0fJkj72599fNcq7vaeyj2vbZtZV45cwMKjCtLEcINF5rQvXQZKk0BhTO1Nr8NoZHZaagRii/ro3MibyOfNRJkhm/vRIYZ0LdUqxtlqx0bdADL2rZDAS02bbryMBGnDDLDeA1ZNQ1BeOCmi5E3g6U8lB2wYkEYQQYnj/qoyQ1K3Nmb2a7Sj+Z7P3p2vSJBGmWOxFKLdziCJFUxosMOJ+9o+JwRpCTJZ9o9i3Q118ArcBOSlzMyquchwqEzbpW6M76xR65diPK+gjIMiI36ahEgPF6TIuo7IHUmCSJBEGaGjBbyWaWD92qHxFIuTMVY7wOk1AgOgkk/EOORKx8FQTAocPDQzjWP3GKTNEKR9gUzanGQaM14ROa9inLTsdXAwjFrYHJxFLbcfhcz4TZ2xpG7N8eDabpNIRWbCSTTnVQX4NAfnkXWqCKME37n8G3hr9S8RtDLIDRZRGh6DH9cQOqxX481D6Z6PNDNQ9kYYHwe9ZAWDZBMzmcdQdY4Ks9WJLyNGX/axlJmR19hElDUIDJb60TaawwvwUBAQJ9lUCYYpo3HEEp8Za4IhgiTX8+GBDoxqUS921JEya9rviFI/JRRFUpOkCOM2ZuensbB/CcVcDW+eehV/9NXfwqunvo3hcIDuaoz+ViTHQDkiGTDOVCIddR0BXVwk+Mt7yJQUiCnbZQrCZR2alLgYtNg2QdkwLmTOpPYy5DYpWWRdWSKMmThYJgRfeh65jmqAdbLka/y8GJQQwIllvwJGfiYaKsum3ev1u3iu+M35nIcvLo7jS7OTmPYzt0N+3fBhj8p31idNLKJjRxxSqQK4WS5OwLmRaXNcZo2aNd6QelvzzI6CV8uYdQeOyB1LBTpAqiyMZ4GgYeeJMaqGbt/BWpOyrRRTFY4ju/UPQeLhWzex4Od2CIZy2QiemGqok+P+2S5a7aw0fB6rBDh6aBsfeHQVhw8QpKU4/W4W//pfJfiLPx5qg9MYYNE+gy1myNlKZH4eePhhtd5vrGlG2c/68HM5lJmwivoojvm4//FJ9NL9WGnk0Ov7eOfsGDo9Sv32BtL0XKSolAL8yMNr+PGPn8PSfFOk4+z1Nhi4yLgxfftE6kgjkfGaSpfNR+X+pFT9yrKP5QZIjY8AACAASURBVPMp+j0+B64wdGTgLEjLFVw0OzkkTgb1yQFcBBKYSHF+o4jB39URnakCdyJ35E1QKEsz6/VDT0htiZUIChgzpiC2GbTY6tP1keYflC+yBjSla3B+12TEAA6+T2t8u1igZxkxGg0RVHGb4twq7q0KACmJJngjAKDlO8GZ/SFIo93+1uamgB3te0hHV6oDtGk2GTouHButXb/dts6Z2oKD7Bnr0Wb37ROTknsJ0uxxJ04bobuO8cI++GkNnf5QnFQpxWZtGk1GCGz1jmJSiZJPX4BXa7gi6g9JAjo+KEOk8sN1a/DdiqpbmL6L1Q1TzUfujcxH94WScR+huD02UfAmEIVMkriiAPH4fex0LOvqEeh5j9B+9Xlc+I27Z9JcL0Su0sDE/g1MLnhIch7ajQidSwnyZa1xp6HEzCIwbYxF5BQw+V8AwmWg/QLQNgohSuECxjNUTZEkDhRcsD6LII0ggPVllDsGHU0A8YfvEwCwvFBccA0TJTVplJgHSkqQFWKyn8kYscinzM9VQEP2jGwPY2Vua6fmzPQ0I4izxhncPo1B6KQoOQbus6/GeLNUzbImraE1ZYyjCfhoIkJ2jHEt16U0U84FfR0CgMZ3dGeUeWGESSNwJCCcnNbfBIEkLyh9JAgTC/6yfk/HgDS+RvApwJR1bkZmKEwayRNjEkLAxPcnKcXsK1gVd8euib0pwaTtPh0pjRMkP0OwZkEaf5NJo8MmQTSPTUAay6EIgDsGpFH2yJIk9rMzTJrtUUfM3iHozvyQLfh/UCAtN9lE5eAFjM1rgCV29sZGVArHB4r09z1wfTDB18mIDRoAlWVkwprvAMM1IFvVWjRmSaTbOgPFkY7udoITRp+DAf0uZNa/YTx01YtS38IiTMoz14FGGwgYWMSadCGDRmatwKwJb1qW1cCwaLZpNR3UmBGgQYnIpt77e+/VGmLBv053vETq0yyTJlb8I3Vmo98nLERGGQw1FtEASYZTcVbTbLatUbvYjcXdsZhNcH89wTBycHaDvcLU6ZHZUZG80IKfumkaihirfoZzIbXzxoSA6x+rRzi6L0Kj7eCty770bOOyEbBP2q6hC41D7qW7I5m0mX9gmLSpWbSDFXTDDYzlF5BnWsncMARWK503cGb7b7E0/gnpOyP1XzdYJDO6ExnrOVTrdwUevBnoihUOYzTbWzh95XksX3kHQTsLP66ikKlIPddW8i7CqA8nycFLCqKxzvpF5DM1+L6D7egsBljDQulDKDnz4j7ISZLbz/llAV5au8GARifGfrSF1c7bwoSN547I9R7EW7I+GUQGPJ1eU5izQr4sAQrlNDs1GqZtgvS9YeCUxFIDwW37nq5L10VaYdOqOutncfrsW/jzZ34fb777IlI/RMwaw34sCRO/pJJGYb0EVHEgpYZWpY0ES5k831dwxOMQtogyRQPa6N5FJov1dNKEnAYqWb2HhW0ruDsMGC8ZAR3BGC8tmTvjZbCzvoAuBvfCsun4RFmjHUfUlEUl1Nx2ruyiOOljbF8Wnx6r4VNJFeOROqXezXKnNWkCvEzfQlsHeqv9INtFaTdZMakRMrW6tNK3oM02Bm12HRB05TKp1LHxM7T57kfsa5Wg4EcIyYyKzE/HG8optzuO1D+MlcmU6N7wV3vg4ZsXj+K7jSUMY46u1y+syyJDxv6OC3NdkUBSlk02rVQKsG+6h4fv38Cxw6wFBc6czeHX/02EP/q9gWSdKXlhDyICNV6TMPJx//0pPvjBCGtrwNoaXR8VdBDkOXGKxpqDYtXD53+igP0HK3jzVBWnztRw+uwYrjRKOy1N9np9OfqxKfUXPnYeX3z6AiZqQ2y1c2h3M5goD1EqRmh2swLeKiWa0qhknCwbE2T8e2vDEbljj+l7x0NA516ycD4NNCgdzWK9WRIWjefEQSTJimtBGk159jIPXnVsZMzLNWQ/+HnEj30KG+0uNjc2pGmxvZbcSQIoMmAcH+jMaC3yuY6ALPY7M0BKRyTWhWSlxlOAHT/Dlhbc1ohtv2WQLAjkvy17x6QSQRRBGhkvO8XTxZFsDn+rI6z2WiSzxnGNYMvW0hG4kXXjQvZHZJwElTQ04jaNXHOeTFql8r6ANCoSirmsJHsoIdzobsCNKwK+6PJYyGWkWTXnVAK0MCELm5Um09uDiyLTr7H+2SHjJrMOgthBJHMO59w+tgZnJXk4UThy0/lrr/f07noEXprsag4v4XLnVSyNfQI5v4Iw7qEXbqGYmYJHsy1bQycgkWNxdM/kjtY4ZHL/Bmp1AlUfw26MqM8a4lRk8wzE2S9sap9xGecUzmm+DAQEac+puyOZHQKswgkgRxOS1/V9JnrIlFmQRlZJemxRccVaKYIbAoEaEFPJwBIbAjNK8wr62EWTwDT7rTWA4G31VqB7Itkph4l9NlXuKdDgs0vWTMw+asaOPtaaMQIrMmnWgt8ycaIKIMlgzEL4pSK3pIW/qSkjYCObxM/zR0CaWfh57qtY2xuQRpt6yi0JIMXVcVxr3iamNQlG4MnxlcCRIIkgjZLD8RkFWTyfBEVijU9ZKGvFeE5Yz2ekjQTAlEaOzap7NAEVDdeknNHKHY0jJUEazUg8AmkqC0wZkxidsH2BYdk4//N7+BpJAfZuFUaO2/n/2HuzIEmy60rsuMe+ZUbkErnWvvUGoBsESOwAAYIYrgAXgOQMbThmMpPJ9CEb/ehLH6PlhxqTZCYZJQ1HnBnOooUUCYAECIBDEABJsNEb0Pta1VWVmZVrZGZEZKwe4e6yc+97kVFZuVdWd6E73CwtqyLdPZ4/d3/vnXvPPYeMNwJU0w72u5T1dNSPjWUZjZHz6FKl5K5n86O/Vc73vvSYhhbu4cZFfnSogqHzc5h+DxdhilBpQmdl+FmbRqluFnJaj6X+JgklidxYPixUXXkV2HxJRT8kKm4d2pl+Hta6MxpeywBAGojxifA4/hrlxgMvmeON8bwg+iYQW64rl1iCDXx5+TCwCLQFNLvAZBaYzCjCZzu5gOOCkJnAfbN3Bzbm6DuImTV90oSaqMdzoqeUcz9gE/pWn5ea+ooYcQtGsJOkRZBeQ4U8XTTY8xGk/WBFJaHP5AOJ3K/XlBMvsu+yxmYdWgj6oCWpkscaBAFvKsnP/pMnMHRwphDg/HiAlXqIV5ddWK/YzS7rA1m7xMycg/cWx3HpBCX4BaR9/ndQ/LnfRnx0Aj9Y+n3crD6Bj87855jJvl/U4ORKHBebrZsot25gPP0A0rFRASTWYHSn0ahPEBa2EXfTvQJt8d3iY0h1q0YTKyvLWFq5hWp1UwUw0Jbi6ySriuGj0r2JansJoReF02VYqI1YLCFUzG7YRNPfQCQW4PTwTyHmpLHRmEOn20YmMoVohBFrLayXWkCDbvygi3p3DU2virQ7Bq/TRrk9J23MRqZFIKTVqUmBeiKeFqAXZehLpT2UqsIifs/Twn5flSlJ+Yu5ajfAv3GRQ1pQNp3F/Mo1fP3b/y+ef+VpoVCyXZ2mD6/GmgVN2RCECVAzYEsWIgQbpCgaLGwXnARYnHQVkOnzxiyX39Ygg/2/VXO2Ah8EZ5IhosIjFYBo7bHl98CfgC+bPeJ5fPUWFOXYqNafRUndTerx8YyLVD6KzDh/Ysjko/jgVgofWUth2NhZHP3t3T7iuCBNbrfNiu0zxEtdWhdYKTMjAUwUQlHy8ijTT2VeI0QhYJfBFxcCtqjqRcCVSaqqox+66Ph8zqgsF2CTgiK+IzVuVCRkdtXSovuNsdnVK+Uovjd/CS+VL6ITmojajk7j9xOosQ6N9VuXzleQTnVQqSYwlGlhPN/E5UtVPPqedRnfFpei+MN/6eEP/0+aGWtxOBcQOb5WZsz7yZ8EPvzRAEuLwK1FZkNpxxBFIuIjjQ42qw7iBRe/8oUoHn1/BHNLaTz17Di+/+QElm6l4Dsu6h7rVveH4nbMpOjJ+dkKPvnBJalJo5DI2mYSW424qDzOFOsCzKr1OEqbSQGgDOuMDTcxUWxKsIGLorlrWtdRbaawuJ5DLt1GMb8lipV+GEWjFZNz84eb0HVZM0i64+NF+KQ7HgOkSRYqm8fwpz6P4Z/5Ehi/KK2tYXVlBZvlsgArEdgwwEeEdSIRyU7x31YanuMRQZAFWFYARMCXkbynj5aV65fsWyIhlDkrkS8USQP4+umOQ8PDKIwwg9OR+rNqpaJm2AwomVo2WwNnM2MShGJGrtsV0MnvprcXzyUejQRorivZOO538eJF+fu9yKTxfpHaSDDWdcpYa9xA2jmNpFsQqxZ6qrE+jfXYUjIQku6qgyNp7QRlUSehGbOgJZTGbshMm8rtE6SRRcHgYj5x9tggrXftFI7pe1f5vXVvFevNa5jOPiaMFM6DFCqJR4dFhErAZCQhQU4CzRMFacykZVch6o6zDjbXXKzMO+iIX2ggcwbfh9mLwPRZBRKycdghaFgBys8AFdakGS+ysU8CqQeB1e8A9ecV/BCoiIoq30maWVPF29Di+ZuAhuAiyowSy4nbxtOMa0MGrC8BIx9X4Y7yt4EukwBdPU9IRhmnISYyyBLjupfqjRsqsU+QyUWTUAPpk6aMY8kSce3JrBHvt/VZIwjiOE9gRZAnpQIUI2FWikCEegFW2ZBBSx02JHsnaocyXmr7KbfPczOxIoqVWwrSGODzjOgIs1o0yJZAqrkm8TkjSKNZNwOzJvjHbJlcsyn9tpYJQ5PaRuqoMYtJwCV1dsy6GY81CbCyHQwsGjssgjG5HgP8ROwl2AZpnMd5Xn4/KY5iFRRT3MF9RTiE/6ZtCa/dCIf4bx9Ie4vojvkKCg/O4fyHQkGxN54BqosKYiz9cOQccOFj28Dttjnari+NnDBpjfRLo8IjAZmVEqSoSO6cArS6+DWZOgN6UxiFSEEEdk41FCedyXZZSpn9bNlRpQ3MGUERco/pmcaC+Sq9HIwnWpIvYAFITSk4o6INFSetQMndLNiOcuxOM2sem0prjUPHUy8oCoXQm4d0RhmnmEULOVkpnYKLDx7DfUhx7HjMpuigzCg56Y4/WCXw04wZAVeK2UyHBpqmpkTojaFI7KeM3rdQojgRuUDGDVD3QzR8F8W0i+kcawFD3KxyAjIKcNwfAcqeg1rXFeGQE8+kGbpjbHQSf3Xzv8e18nfwuXP/DGeHPtoDaewTZsP0+oXgoZNj0ETVW+ZSXgRCGPXkA1Vuz2OzNYdi5iFkYnRZN3VfrSY21jdQKnGBs4pGo4lEIo5OZANdp4FYmEfCGUaEQhxhCzVvA/VGWQybw0gD2dQosslxUYSstzbl39OFyxKhXGu+ijCIoBA9L1FVysP311YwoyZ0GdYL+ZSzpxl0W2rhun4HMWRVJMTvIhZXOhFVEmPRhGTWNOqsWTVm7awMtphEWxoOJbkJxFlsn0ohmUhhceUGvv6tP8Wzzz+FTrelMvdtFfuQCcnQJYV6aOoUIzHKdTOqyEwgAZJmy9QPjjTFQAZ+AjatG1OQZjNwUnfG7C3rysw+BIKisMnagRQj0qRVKDiU88hNVsqlTI4CyFwkci6S+QgSWf4oOBOlyLSLeNoVcRI5JgAeKyXx4bUU8p2TyKQdj+7YG9MOkcrjpMvsGKOMw2kFaf30SDs02lNJnZQZjPg3vtaSGTPj6VYngVqDzwhrOhxk4h0xbi7XGMUOkUnTGoEZIq1hqdSjQnd8pnQRnr87SJPxyGXmjuCji/NnqpgoNiTjn022hWo3Pt7Ghz+4Iv6Oy0tR/MH/4eFf/z6zeg4yGQVpvO+cpLm4+ujHgI98FJibC/Hqqw7qDWplp3FqwsNkpoENUmiGo7jy3lFcfiCKc7MVvHYtj//vz85hbTkmi9+NlmbU9tssSBvJt/CBR1bx2Y8s4PxsVXwgSde8vpDDyHBLsoMci9crScwtqlb3KAHaSFPEUSQjWQnFtJoR9loriZVyBplEG2PDdQke0C7CMbRCpaiHQqmU615Jw3+yCBxTOIQL6khGQVrhs7+BSDontamVSgXLS0tYWVmR8cBmv2zWimBK5+LtfpLAkTHAtqlaa0Bt6dTWV42La56Tx/AcIkZiBEWsMiOBGsEUwdPo6ChqW1tiWk2TeQI2/t1+vwVrPJZCI1QgtHYAvBaCsUw6jVNnzuD02bOS5eP5bt64IW2+fOWKiGDcK5Amc3GUnqYdNIIVIEgiGhYQocQ9a79jETG4pmKqHXN1vtY3le3y/AZqnRKG4tMIkDAeo/wb/dbaiEim7fZ668OuL3h+a05tLRP6j7UqvUqB5D3nuoKKxBFRL2aQMxbJYjR14Z6ANPqkTV0oSbastAQs3eB0p4MTk75892cuAJOnDOCxjWdwsQRUXgQ2bwAUtc6OAtnTQHQUKL8BtG9tGyDzMI5xUn+WUbAhFPtAa9Y43ggAMdZMfGdZWyaZK5b3TAF1yv+TJUawyKAaWS0s22FdFEGe8TDneUlnpGKlBYNiT0TaZVpVDIV4Ehq/M9asMfljNt4FoUNS98EE3Phdtu0Eafw/5wBmsthbBIT2lWVNWL2hdEp91tT3jEGjsQn1VwtiCsRYk0ZbAUlSmEQJgSOzZTSjFo9h0rfbCihJjbR1w8xe8bMCa+cYTCVDjqC3oplKipWYcmUBe8ygMRtGUMbPK+sKtrIFY2QunqeayeN+pD/abXNFQSOze/Y6CdxAk2vLykMEpeTbKBzyVtEdY8NlDF2Yx4UPk44ErF3TCIHQjiRSrnVpxct7+KQZ8ZA2s28sHqSD+QKw/kOgQwnSLCB05w4QY6SAKo/r28DLsMvUyN5EmBW6a/2aLAr3sKiyN9TSJFkvtcDMmJHnl8J3X9UcR4wnWoQv7DjQLqmQyVsN0Njm3UAa68u0AF1NrIVCFOUiXZ1qtV6Nxf7G5FoyDlqXRs+0ei0qIC8WDUX+mYbTFA7RzJjW4WUNJaxtgBv7jTTHHAcmycAw90S1zBBJgjeEUptWD12MJl2MJ11UvQArzQB1Kv7IIMXzB6h2gK2ue+Jm1rfTHaex3HgRtfYyJjOPIBMb39fwk6Dt6uZf4/nSl6UPf2rqP0E+MY1oJCO1X1veCkZT50SOlgNYpVLH2toi1kub4sUlzyP7Oeqg1HpZlBlz7mmkoqOSvWp3SOvy0PA20WhtSeQzlxyXTJuHqrQzG5/GUKooHmXV4Ca6aKEQuSA1Z61uVRQoI0LSJT1Ii7ZV6IPmzB6a7bqoO4pBtUcFR1KOoiLtHzo+XI6+jNBKDQipYlRi9HsTtdR6SDZNFwg2Yi6LDZpRxxO4tTiHr//FV/H8C0/D69D0WbOnIuJhJLWZKdC8lT4npBySiiDKi3w+RX7f1K0ZRUeCNhH0MDVO3JeALGQ2TkQ/NBsnRd88xtAphXZNAMYCSdIbElobRwDGDBnBVzRB8OUYMKZ/jyUohqC1bLIg0lWRZu8IWELg/Rsmk3YiII3CIUvwc6ruaCeTPu2Aw66t9t1PMm8mqNUPOSz1sd1RGiCpjbUGM9pKceF4nM8YYGe+odpiJF8z6EFI8MpnwsXKegAn8DBaYKaYNQ8dtH2lJD29fAZ/O38Rre7udEddGIRISb1WW2rSpoo1jBTaAspYQ8tx6gPvXUNxnEEQF7//e138/v8WyOKACmo2MiyqbUnggx9UoLa4GOL6dSrSxCT7WxzuItINscRF0TTw4KNjuPxABI9cKeGVNwr4t390GddvZuXZYvt3i+/t7GzeN7b7Mx9awM985BbG8i2ppesGDm7cyooXmtAdq6S6UUhDGQ+0F+DYSzYDb36zFkhN2lZ5W7mY38VFD59Xith4zRDNJq1RokgnOognmG5WCX78sAj32D5pAVxm0j7xeeR/9jfgpjK9a2ft19raGpYXFyUbRXN59iVV/ThoWONq/rZgi9kpbta42mbS+H8CI1v3xTFKmBnWqMpI/gs10pyb5yKwsrVj5c1NAY/WRJnnEBbDjro5ZvoJ0gjkSImkuAmBJrN8NK6+dPmynKNarWJxYUGu5fyFC/ccpLGtiZiDengT16uPYyL5XhSTD6kVg0uxHgW5pD72C4nY8YHZq0anglRsBKFDOqQFcNbTjM/t8Yys2YdU65SaPtJWqaRxx2Yj4AYweitIxfJIRvJCzSRrw5YKnGQmLRLrIDtiJPjHFQiQ3mcESGVh3+04QrGjuIWq8m6PeJ0NYOsloDwHhBkgfwVwSbtb0uw1+5fZHKndJaihMfQmJAhkDa25HtwiTY+sKq4vGfQaBirzKsbBGioOoFxLiaJjQbNzQivnuMoftpmiFlwiEGj4EOsN1pExGySBYgPSrHm9nR+YXWPbWLNmN+5LCf5xo+7IO8+MGYU/KPtP4ChwmoqMRhU9Z45nuwSk1bfNsHleHt8DaZzHWe9LbzdK7RNgciiXcgVD0eyobH8P+DUVPFF1k9fPW8HMHBlvpEjKHKcVD2gYT2OqPkqeRcoUVNeC188MooC0Uh9IM7fVgjSxRyBoNp+vL2q9m2T9eFIXqBI3kPrI7JzEpyNYT52H93ZJ8H/vi+9XvtA93ETdMVfB0Lk5XPiE1ifYyLmNvHJxyGYwbbnbRlpkcxWo3dD9qN7Il6mxpHVm/D9r07pVBX5UeiQ9UheCfSqOrE0YUgDFvzPFnJpWXzXrmbZfVwiXOACubUJqpPjg83LoiTZLa4C+wJTkkTSZ9LZs/SCNNAkrEa4P6HajBKdGWSNCdS0O/GTA9jWa3mgpNXOt11SuN54I0GxEsUB1x5KPts8YmUYf4n0FMFGh9oUYTgHjGYI/B3XJxqn5ddTV49gemlqPpVwU4g42WgGWmoEIhfDzZjdAxVOftE6gPmkPjJ2cT5qCtN9RdcexaZMtC7HlrSEWyfQyY7vdSF7Hl9/4p3h6+T9ITdcvXfhd1DubQvWYyb5HxDoazSreuPUU2uUoOs0Iao2yACKCFy7420FVvmOrs4KO30baHUWCcsaug/XGNYSsO0Ec7bAKp51F3M0iFosgcNtSCyZAKJIX4OU5m2hiBYX4ecSdLJp+GVGCtJCRXw5wjGpStjuBOCX4KbHfaaHZrsFrcoHSlu8lHSkAjVC7iEczAo5Ye9YNODm3Efqu0DIlam4WWhzVxNiWVCQTzWfGLJlMYWl5Ad/45lfxwovPyDXSGFsMq2mE2qdTLx4/MrBr5kx45pwMuc4UoKUqiupbti000lNmJKgn/dEAO6E5EgQbMRAxJ09o9kt+CMoyEcmMCQjLUKJfpf2VImnChpaP0QeU7liI94G0k8mkhWpmPavqjkrj1G+17NV9xytL27x9HXKk8YiLkVslF28uuRjNBTgzGWJlwxGAlkrqvaJoCGmPdmRZ3nBF7WssH0rxO5UeG90EWi0fyYiHZEKzlPEIx44oPD+Kp5bO4vu39gdprhOI5DyB2fR4DRMjdRRG2igUqEAaYmK8iUeubIoqYqUSwb/6F4HUpVEYhFFtrvFJv7HUlgsXgPf/hILNctkV0/OOFyBC0nE7iUotgouXPPzSFyJ49DGqF3bxre+ewr//k8tYXMsIcLIjJec5jvcEV7ttjK4zW/YPPj6PT39oUXzRWJMmVPImM+b0GUpgsxLH6akGEskAP3p5REysH768qVL8NCKvBVi4GYoEdg9Ym+eBRfm2ML9SjqLVIRimOIavmeaSgjRn4bjqjgHczDCGP/mFHkizD6RVcCSYWVlextLystAGbabFinWwb2wNGDNiBFm21rVnKG3FRCJUCFV1Q44prHWz+xOU8TgCOv6dmS1bX2Y90YTm2OmIwiPFRfS9cYQ2SXBhjbY51nGzmTheA2vTpmdmxIyZdbf8Pl4P/33m3Ll7Jhyy/ewo3Xil9QyeLv1rPDDySbxn5NfQ8eIyDpMOKRk1A9IY6JJx1JQjqGCLUre75KHY51L+rvPysTdm0owHHWsOrfDK7ucL0fZrqLYXkYmNyY/dbBtOWjgknl3FxNkSps7uWH6ZSHvIQV2kpmm4aQZHpcegvQ5UXgAqBGl5YPSDTEEBjZfV8Ji6CEMzgNNSGiO7mLVkzJhReIjjId/1BtlVabVuolYKQVp1QUGaBS82C8cAEoGXiGaxho0srBIAssRM8oDfQ7NryumTnmchsHiSsU6dwI/jj6+KkFZsxI5GPH5jDSgUjX6DobkTZLG2TOiH7IKu0ho517L9Mm5Qtr6lGTp+v63fZtCZGUP5jJl6Q7kU4MVMoQGePKdQMFlHl98+noDOUiPZJ8RJBMIEaTxe8IAEY5WGyAYSUMnylNoIBNzMetEKwWQCaV7OviSQtskZAnPuyyyaUBuNxHhlVWvTWD9ns4sUEGFJP2sRLUijumMnyoDUXbwzx3zZnLcuk1ZB/tIczn3YyFn3ItDbCw55VXbrA6ZfF4GN5zVrlpoAyCZrLiiNUFKqpvaCv0l3TI4B1WtAc0m/SOikRiUyexbIPwy01lTSn/8nYKOUv1AnD9gYsVyuAfNMy3KhEt2W3Ld1IKxlkxq0o9zTnZyigxpywN9tTRoXwlR45ADAurKdqFGi/8ygsaqoJxbSN1Uw20XKY5QqaFHJuonwi+9gqR5IJq0VhKLcSJDGlyfGgm4jc55NhrhYDHC6QKqBg5ulKDYbroDdNDN5roMGVegiwGRKzazXWgEWKcFOug5rYLwAmxSJkEUQ8N5iEVdOGqRJTRpBGkNN9CDq4Gb1cYwmz4txNf1fdk5sQvsIW/jq1f8SNyvfx/n8J/He8V/Ds2t/IhLKZ7IfQ6Pm4datOdxYfBmun0QymhUFOalfo4myr1TDdHwYsVgKzc6mZL8STkGAWaNbQtRJwg0S8N0WWlQ4FLU2Q8eLughIgUyOw2E9jxsgjHSQjKaQiGWkVowCJRzZCBg5uRKUceagr5ksXNwIul1PCuxJqeQEz0UM3ydK7JNmw8WRyO6HKrlPo21m4uQcnPTNyG0XTgKaTAo5HktgaYUg7c/w/AvPoAsWu6uYjezv6zVpFavjZQAAIABJREFU1M2qL+p7LZtELM3qQyZTS3vU1amM2ZIlZ4aLg7tm4UhBjGcjAsQEhGUjiKW1loxCJMyecR8qSyqnfZsuJG0x8/dhX8V7kknLGLqjkeC3eNYu0Pdrm6x1TcS3fywSEGy784AgEkHa/JqL565GMJwN8dAZSqnrezicJU1SJ9/xPBUYdUJ/+aYrBtmXZ3xkSUMRBUlXgbJrDMRN//LrSY/8u/lLeHLpHNr70B1dV0Eas04EabPjVRRGOxjKd8X77MLZCi5fqEgmqtV08dUvO/hXv+fjJmnxTqgLjbbW1cqiPKPKZ6NjrN8gII8IoPPaPtqdGCLJAj7+8RC/9RtlPPSQD6/t4CvfOoP/66uXUdqg/Pv2AE+QaAVtdgbC5BGm4fdQCz/70Xl87uPzmBxrIpfhuxWishUXaf+u76LeiGGs0JZ/f/17p1BvRvHzn5zHA+fKGuWuA8sLqgTH2gxunJM4JjOaTDAq1KiNONarSemrfK4tglBUd+w+UURwzJo0XoSbHRa6Y/6zvymZtP5J22Z0CI5Yp3ZrYUGUFVnrxcwUAzq2Hozttp/p3K99aZUged6dZtWiHspMHH+7rhpbG0NrEfow9W9WtITZHgIrUh5FEIaZvXRaAlBsB//G4wnORkZGMHPqFIaGhqTNczdvCrjjMdyHpsvM7vEYCodQEMmCy8OOD0fdj7Tyrc4irm/9NYq507hU+BjgJ1Bv0fjbQS6VELNddh1BaEcyiy5iRlhEhy8HnZDzmWYRubPNYB61Pcfdn8wMzhukWO4mtHWSmTSqOyZzqyheKGHqnNEt6Pn+aAomZI1Kiqv/KFAnr407dOEEHQnWrz8bYvMmo87A0CzgEAxQ4Zu6MwRpl4Huhsr1E/vS2JlAgXWv8hibui7+X8Y+1oCRhshaLaoJkppIAEManpHQ5/srYzKTDDSkpmCI8TuzQzTBhlgBGHV0fpUoJVJpnCDFUAul/pB2SBbMmfGeGT/SJUX3wVAjeU4eK2q7rDUzHm1sBz+31EqO8fwhGLQBf44/FEhhnZrQHU2dGQPQBEQyJ3PNZkAa28fMlSwVzJjIoBkBoig2mz4ioGN2zSH7nOflutwwjuw5BUCRZRMoJdSqBYuSLen3tpaa10QFeLInWA/Ie2S+nyBT8DrXrfw3M6BU0+StNyCNgL6SOw+fZsxHWtAf9225/bi3BqSxkJw+aefncPmTpij/sNklPkgdrT9be1JN9viCJIv6GZVx+JlQJhk9IBf1tGbK6JnWXNYHnyCNN5fKkIlxIHcWaJcV/EXTGllg/dhhkop8OCi1T8pj3QPG0swSqaw8N4mEMCrQ7jtfH5Voz1t3D0Da2hr9uYDckII0SvHvldqzi7ad7ePig3QZ1k+wVq3ZpLE1qUzAUsPHk2sBmlTKM7L7BFX0RbMiwQRoj532MZwKsbHl4rXFKNa2VHXPZtNaPB+A6bSLsVQEi3VfMmmkR/LzUov1aOISJi/yeyaKeGD0ZM2s+9UdFaR1sd68imy8KHRBFjzHozk1rzabcP+DOha2nkKts4bZ7GPIRMexUH0OqbCIrZKP0uq6SNpTTYsy8FzFilqh9RvzO+JNxr8TCLa7FbSDugCgWJhBRPRwSS9tqbR9h9SfoDfRijx/xEMilkYkogIfXTSk5iubGBXT6nZQQcurCdWEGbtul7YKLfUfMnq9pECKnH5frYfUhhgZbStJbScT+qgRhlGWX2lyOvnzN8+jlEcd12LxBJaW5vH1b3xFQBozaQKIJBOmLiCiqsR/CwrRl0HqyPoEMDR7ZOvPaGKvqopSJzYUEWoiAZrQvhIOYokIoikCMWbGlAqmio5qmq2RtsObNx807CpIc/D+jaQKh9wDuuNBbbjz/b0dbLIPCaBEaSuhNMX9Nqk96ADrVe2vkayCMW5c66xsOgJ+iqOsF9PxtmRESEZyOi7IGNwXTOuf63in11sZUXd8bvW0ZNb22mQsirGONsDUyBZOT1cxXvQQS4QiWf++h0o4M1sT2iNNoufngL/5Zoi//XaIpWVmqoC1TfUc48aJnNcgUXApI1WarXj2hS7yk+P45V+N4Yu/uobpyRZajQi+8Z1Z/IevXMGtlaxSEO/Y7Ge3T3IUbJocbeA3f+EqPvvRecQoghJX5avF1TTqraiAy616HENZD0PZDm6tZuT5PzVZRy6tvjEuCEB1YUhakiw0uCgxPx2q2bWjWCmlcGN5CMVCA2enNkQVkz5p3bvySTOZtE99AfnPKt1xt8iqFeGQrNrKimTWWkZenxkfbhwfOAaSnijZd/ECcyWIxI1USQ0MdXWsM3VQArRSKaFIU7SIG0EXP6dMP/dnXRp/U8GR45wVG+H3EZDxuxvNplD2SHck6JqamRE1Wt41HsM2Ly8vC82R4+S5c+cEwJFCOTEx0atjO+r7eLT9+Tz66AQ1ZJIJ5JleCF0BaV63K9k0+qbJ2C19SLEurVOzdGgGOjt8pokmLBXdqikdrTF3tXcvANZ7+W0u6ITVHSMdpEdWUXyohLEzQMjSFBodUwGRQwsBiqnNCMgu8fiOcT5owgl9NJZ8lJ7xsHVLARgpciJMYQXqWOYyTGVhIDBaAyJjTyqdofdZVq5ke8h+MEwQK+zBNSsTCax/YzC/fxThrWkRFBrwJCDE1EdxRyuvb2+GCJhwHDOZMJk3zZhrf1sxPgFUrAmj0J6ZZYVlYkGflMIoUBNFZJMJswFB0Q7jq0jQaUAbxyA5J0ETxYmMqAkpnRZQ8ZUn5ZwbFRZNQlODsgasSVv57jGT1gKGqHJpr9vUpXEfy7qTxIxZzrKeT1gMIo7Tp/BuOokAjUDNGluLb6rUm+sO4nnKoYSgmUIkpj+VahlBdVhB2tuTSfvioye3QtnjFbZm1pnZOZyjTgn3ozLitrL53i8/H3AP2HxN688YfSC1MZYDpD6N0qbMWhm6pCz8KalJBReCJErus0CdBZ0do9bChzJhbgyPs2JufHKMWWFPxn8PVTTuWhMfIpXitwBNLsQ+JFagxGby+IDRLPDeimn2+pJgam2VIE39zYTqRmXHPeg4u90EqUdL+rLo4eKl3aScsiUoAistH0+usnZMhxlm0+gdZxmPzDJemQzw3lnWLzl4czWC5QpBHt91HbZJlhPGQSREMeliNB7BUiPAciOQ83AvZtJYnyYuL6GDB++BmfU23ZGZNM2n03w6Fc1jtfG6CHKcG/4YhhKztxmAUiY55iZE8pgAp1ZvoLRawlppCctrN+GGSSQTnAiodtcReXwaZFOIQ20N+LkqlbHWSwYZmmqGZTjdJIKOK3USpPXY2i0uWoQaRFATUpacvWjENYyCF8FTKp4TZUYfLTS9LUSQEGNtzj6k+tjFEbNgUt9giPuUzJYCfRNGs3LZApBMtFsUHQWIbQ9d2zUlBH+koCm1iWqUzCZ+/etfwXPPPYN2S8+v4M4EM8x7I/5vxgOOGS4CLAKxaCqCGMFWglkw9TGjcAczZFI/lnQ1uyj+D5YKtiMzdtuaenuRcFerj76D+zNpJ0N3BMQnzdAdD5MNu+OqzOTXr23BRQBrzOihxojhQQl/eRvMefrZDvyM3jic2DMsiO9zo5DnhDQZ+ibSDsIUttvu4hjAhSOzBa1uDN+/dQFPLJ1Hu7s/amQdLQ2ci/kGTs9sIZUNpE6NJtYPX9rEmdktpDMMNmiDt8ohrr0aisw+JaxX1tSMlRuj2mwXFyWNpoOWF9XgRtJHJg0MTyZx8UoEly82MZz10GpF8c3vnMK/+/JlLCzdCdJ6Ko/G0Lv/ueL4N12s4x/94hv46Q/dEln9ZIzvNLCxlUSjHUMqQZol38NAFCxTiUDq1KpbMdxaSYuy5dR4U1gNrHvhAo0LP7vgIhB87XoBr1zNY6zQwEjew1CmjeFME6ETojGXQe2vJxHcSMPlquqwwVJzISIcwkya1KTdmUnrv16bVeNYwho1Cousrq72fMhkvohGBaj1QBSzVibIw885dnCc4aZ+jCogIt5mNLHu+4z7EFwJnTEWE8DG/9txzdKveSwBoD0fa+bOnjuHmdlZaQvHRVIdmaXjfhQR4Q+l/Qno+DfWsI2Njd3zTJr2JwOiFNpxkU5y3mDGNUCj5UlfZZIxxKnCY6icAsT6bgTny64FaSc10N3leZhVo68blR8Zhg39zslJ8Ec6iA+tIn+hhMIM4Jd1rZgqAHmKZtgSGLmGCEKH0ZkomDEJkUB7pY6t57fQWqW6hQnkDAHcza/oYp70xegZDUDSV61MAQrqEBjKnRXBMjHAHjWRY6cEU7iOzZnEgJF871870luNIJAiIzJOmgyWnS9t91umR49xwj/03Xz7d56D302REHqb7VyDWmVEHi6MWSPssfM2y34G6LJNHPdZU1ec1DIgzgWkK7KdzITRgqBHyTY12zZ4YOcTC9TYp4x50TeOmTSaWe82PkkMpy8zaoGgZOykw/sYOPr69DzYhBLKtTtFSDpAdljpjnwmxLXIqMT3rtuAtPLbSnf84mPbxUp3+eLtdbhI8KcriBfmMD5Nk1uNREy9xxQG2g63D1d/LSuBFv0jbgHrz/XVl3GRT58FBvKYBaPcvqH1UIKfN8Yr6/6JUaVAMqvGzJk8x0TcpnZNHhIiaZ7TpHLlARL57b07ZTtStcs+28kAzSQYQEp65mGydSdxKwjSSqtJQ3PQMxJ0HRak0fA6m/WRyXbE5JoKaZVyHPW6LqL4Iq62Ajy56qNmQBrXxwmj9MYsGIVEcskQpwukxzlYqrhodByk46GAuShBCovhCWQjDsaTDvIxFxstZs9Y10TVRwdbFIEwYDrmhLg8Oo7Z/EjP1PNu+0sl+K2ZtTo/8ha+Wf4OxlKXxeOl6i1ghpmyeNEI0Tto+VW8tvFNDEVPIYezqG42RJK6Wqmi3qrB86tIkcYYSSqtDy2hryRQkLoyTqdcdCQSjAx3UaNUE8NRcND2ahI1EipgENxWHK4TMn9UXl/AVc/PzlA6jCQ9wRpHNWav+EyTuiiDsTmnBV28obovF3/K++UCxy5ybGTbLpwkwm1eAruQEpEOWWQp6OSixxb7z8/N4Zvf+HO88MKzaHdaPfENoSZaMEYFxeEoEhnNivV+RBBBa8W0To3iA2osbWkbivaOQlH88QBpfqaBxuwSOtmaBi3MwrpFpdPGtgy+XRDwt/Ug659s7gB4fZHU/uGqfwFgA1i9iXbnixYCN1YcND0Hp8a5YNz2PWQb6I3GrF0mGSDNyKppOyfaUsVBoxtDKsXAAfDD1dP4weIhQBopj4mu1HeNFtoifHRqZgsXzlQxM1WX30M5T8MsUvdK5U6NivPHAht9vnuvjVDCSDvsdCPG5y0qReapVFdEknLZLtLJAN/+/jT+zR9dwZtzQ5INk/nErCasyuNudWkEaRNjDXzxc9fwuY8tIJ3UCKHG8pi5VzElkeSvx1AcaUnNGn0uSTNfWU9KsKxYaMo1S9DNLirMe8B7fHVuGG/cHMal0xWcP1VVIR84aHVdlN/IovzNcXTeSMEhiD02SLuzJm3v+V/HBIpy2KwaZfE5fnBssGDMmkzbbDzHNDuucD873vAzUZI16pBW5p/7MLMmtVnGlJrfK6DMHM9zaNBIqZfcCOSYISPVcWpqSv5OU23bNmbSSN9kVo+f810pTkyg8BbQHfv7VDza4hFkkgpQvU4XTY8+dC7SCc2m9b+79n/9IK1f0Olu58zjHs+nseatYqN5DadyPwnXjSlIOyEz60i0g8zoKkZOlUQ4Q+qWmJXK6qJcAModUSkXoZNB4OTgrXfRfLmMbsnTMhrG/FibRZBG4RAytmg98mEgkgW2/h5YfUVBCYVCbL2T7Z+dr1gvyLXboGsOYhCJIIg1YZyK11aAiUmlVNox9Cj9z69iNolm1sWpXV77vqlwv/NbKqe9JraNipGTU0p7pJ8wxVO4H6X1i6dNDZmhF/bGG9P/tgtsPVuEVkubWn82yrq/vnbxPtwmorujzfsFGpmZY3t4P6sbCgTZvwTWxVNaSyhMHukoTe5IxpXZQao7Js6jHXknZ9JIUclUkB2bQ3GGanFAZESBk2z0IuDLwE5hSpTKw4bLyhQLM2k0tGM2jeIhpCcyg0ahEKahWegp1EIDrGJWbp9iaD6QGAGGLik1kjVoMqkGQKoIpGf1garPA96GArfeC7yPQMBRXhBZUJsIcy+CcVDoescX9EcdDvvdrZaL0lpS6sx2bgTOBGuyiGFUtnt7hk0ykpEAhYKHVNrXGrQAqFajqFaJZHUhuNrUmjSCNPviSjYtypo09ULj4iMRCZGir5WJMNO6gJ9JTRIDGaRpuA6mUg4m0y5KrRDrzUDojZWuI6IhjNQIvQ4hHhwr4tzICYO0nnCIzaRBvMPS0YLUcumiblsRi9Scqxt/g7++/j9huP0Ixv0PI2wnVKnMFLUTGNG8k6BFCtzDNprBOuLOMFLxISTSEaQzKak5q1QrWF8vCdWK/et3SSe8E5z1Bn/SS2M0vlW/ISncZzbNSJiKN5EBUiwup7y+iHGIobZKKEvUSeq5tJBcvKwM3VESy6YonAsaW9RvQRepQhak2aycACYR/tAMGwv9ubFujcIh3/67r+H1uWfhprtIDkVNBkxFOgjUWCfGejGCMVIdrdm0WQmbmoqjALHDvi0ns59m0k6W7uhnG9gcX8YKasjRCDqjdb3VuiPeZqQfjg4pOGLWilkygiVmiPqzXneOAapKywJ3vr3pBI3IdS+lODpgRJfZMTGktgDRvOg2U/bSzSjqrQguz3bR4ntqvNYIvF6Zi6LTDXF5piuZNntutvPqYhSBE0VxxMVyPY9nVs5gbmscXQlSbG92rNp+7kmT8wXAEKgN5zxMTjYwPdHA6ekt8U8bG2n1/DaDdihBvuQQUDhlFiiGVcDMEzuJNbnsg8pWDPUGxTZ8UdGjHD4B2vX5HPLZNs6dquPxH03ij792HtduEqRR0ZTjmvqZ2UFwt0AYv4teaL/62TfxuY/NC6WRC2jW+AodlPYCyS7ml7N47XpeMnenpmoYzbeldo3tYV9YiiXb1WhGxKOSoI3nJyWd52p3IkILpRon/8+/LaylsPh8HpEncojNU1nrbkDawZm0XSYdEfEgQGO92tLSkoAeqTGj+BDpjhHWuer9tyBKnxnjgyhsBFWR5YWJYAXvn6jOOkJv7B/3OGZZqX8eovWvSvG2n4scv+NgeHhY/M8oFsJN1B7rdRlzKEgikv6bmzKmDQ8NIZ/Pyzn6lRVPZhTZ+yxiW5MkxVGv1+uwPtTXmnL6g3FxxCfRsCD0HVW6o61JO4n23q4mebTFDIORFBGhPc2ZoQ9rrfcJZtII0rJjq5g8WxLVQrVTMQynvbpWxjTOgQl46y7qL3vorHeVbteHsmQ8NeIeyfcAsWmg9hSw8oICQIKq/cbcQz0fZB80db1FwMMaVNbUzswC+ZHjgTR99pUiPWySGIdqywE7EaRRjGSsCKwsAVt14MyDWme38LoCrcmzmuEiwLJdeRs+tRkwJk0IARpKd2Ttms0QqmIC15xHe9Zs83k+MfAuA5vLCqhJcd+k0fcMMFI0NXpcYxq2m3gwi9Da2yzB/90vPhpS3vxebqQ7JocryJ+aw5lz9DhSsz6fdWKs3aLBNEEBA1tEsMw+88fO1SaFWZsHKlcBevx26F5uJIh9ioew6NBK6BNAkFoT1ygKXypK9BMdUyBExnfKRj8E5B/RjBxFSbbeMGIfFqEfMcp4+8rizmiNSIQbLqxE/A/b7Yyw0laAL64pFD/M/SLw2txMiArjXt9FgMZ6tdoWaR63gzmp/4j7EskVCrvDwYPF2prp4aKNAh9PrPiS6eIuLLki9VOCegbIyWLdAXLMgkhkGxiisbUbYKvroBmQL68y7LNpBxeGQ6w2Q7xZgdSxcR21TPNcZpUotBEA7yneg5q0HZk09jG9aGwNhQ4xOtJwsuck/uz1b+G563+JSLOI0egDSMZyGhk2imQWJFkzV9aT0Ug6EU9ivDiBrt8G6UDtpodajQsM1pvp3d19MtU/Uh4/RtpPMo50OoM0R3NDCbLZL1IKa/WaLEq4LzNyWjemYh1CXaJ4h4BPGhl3jZ9QV4CWXTzZTJoFaXbBJOcwtSS8Pm68dhbmc1HDgbndbiEWjWGiOIm12hy+9cy/x6vLTwBxD7FkVNUTTZqmFxgjyJOX9DBP+f21j4K0k5XgD7INrI8t42a7Lpm0mXHNSrXJn287iEe3a8SapDF6DjKsNesDadvP1HZ/CRDzHNxcduRcZyZCDGeMLyEzTh0HW5RyNpk5gq50sg/ImVMtlNOotpMYSbfw+o0Omu0QH7jCLGoEN5YjSMZ8nCl2b6t9YwH+QjmDWtNFLt7CanMYPyxdwmKzCD/cG6RZOiGBSiHfwrnJMsZHmiIGk812MFWs49GH13F2tob6lqJKKkiWrgHxDDB20Uy8gSPZKV4bqYNB4Eo9Sm0rilIlhfywh+GhDhaX06g1oqhvOthaBtbrWTw/P4m1hSg2yglstLLaXsE7GviyiwkLLlnbZoESFR1//XPX8MufuWHk9120Oe6K2i3pjwGW1zN4+qUxEUi5craMQq6FoRxNobdpSK12FM+9NoJr80N48MImHjxfFgAnRuJc7DAIZ+4P3ysxyG5EUXptCPVvF+BfTSPsHB2kbQuH7F+Ttuda2BTJUMijVCoJBZK/GfCxNWoCuFi7YjJg1gdM1scMLBnAxqCXgBEyCeifxnhvqyXjqQVhFuhZ0RCb2afEvlgE9IqHVNmRqo2nT5+WcZC0Ro79pDhyDKUxNo/nzaTAEtuZLxQkSGbVKu/5aORQQVqzafGYesa1OwEqzQ1sdW9gZvgKkpEhBAEDq6Yq3KFIl9vzSbvbNvLcjXYVjVYT6UQGuXT+0EqRfCpb3U2sN99ALjaBfOr8ifukUYI/U1jF5LmSUOb2SViZidYkBeRF0Tqx+qtAZx1wCRSYFGAGjfVnhg3ABbyb0Uwag/sblNbPnQxI41hBnzJuzPRQTp8gjUCI8vt3U07I16fvkb/bR0FYCcykjY4CczeV8njmIZXgX3gVyI0paJPx0bBcJCPGj+wAZdb3FsEJO8Bktbg2FxE+WduzNEQpqHtu5lySDLEsOPqgcu3fVs88ArXpM8BQHli8rmq4BQqOmlo7JoUEe5jaOkrwl95WCf4vPcbw+V3frP1OQJCWKFQwfHoOZx7WjEt9Ddgy2bBWGQhqwPg5IMuXimCNP30gjV5jtTmgelW/yVIcRZlFVeEVkJmVXpRpYaYwKZNKOU0a67HOh5xiPgRMJc8Aww8oZbLyqpH31zruu94kM2i7NQTiI5q5ayyreMnuKffdv5YvLW0CPFODd9jFK0FaeTMhio57gTRmy5gpIzXSNwbW/a1QDrURgJBozHbnEHBR0IN0x7IXIhsHzhWUu7pWY5SPmR31vKLq4zApbSZiFSdlyYUANEb5bPuYSZvNKki7WqWtgY90NMSbVRcbTRZHh6BX8SPjRZHgj7Iu667vFsE5Jfj/iZHgV7ojNy8gxSxhjD8tla+DSrkiheULizdEul6UElnrJTRaGo1aiWPjy+Oz1qRtAIk+HLF4DK1m2wh4KHXwwCin68OJsE4lj1Qio8X2kYgYRhNwaa5Ro22tZgv1uqqXiWKiKcYXEBnhwpE1Hr5IjvN6+W96pdHIWvzLDJWSWUEuduyCx0aixW/IV680bqQMTc/MYmy8iEwmLQIAXOzwuPzQCK6vv4CvPPV7eOHm38LrNsX4W+77PjeQWT9SMKV27sCX5sDp+ASelP1PcS9AGjNpjeklbCVqIoZBoGStPmxhuKWhCOOzFxzZbmu9RUoiM2z0f9nucAqClCoaeR8fDnsS0jyy1SFwB2pNZtscDKVDFHIKAmwhOoFb1Uuh0Y0j7ni4Nu9jaT3EpRkfM2ZBQQofgaRtqy3urrRi+OEbUbSbXZyejuBa4yJ+VDp3m5m1BRs2M9Wr+YLK7V86XRYwQ/TKbMLEaAOf+NASrlyk8bvWTyaTgXjpcExOGHNXoeN0XBnzllbSKG0kMT22JYCO5tAjI55k40hprDciyDs1bF4Hrq6N4cbWKKIbDWxuxPDs+mn4EXqRdUVGv+kxI0QWQRfpmIdWN4qGl5BrZzZrrNDElz53Db/2ueuSAaSoQCDpZ9ZjhEK1fHMhh5euFjA+0sL7LpWQinckgClWFEasZWktgz/+5jnZ9xc+dRMffWxFAmqsZ6O4E+1SOLaTYsm+Y99E4yEaN9K49adFlF8YOh5IC4264yFq0vZdE5iMGCmQBGqLi4sCfLgRnInUPtkIlN1nFt9QG63wBZ9gji12vLQZLQme+b5k1Pg3S6W056WCYy6XkwwZ/84xy45fFCMZGqbCbkyomQw88e88NzN+3AjkCNaYVSOTQkYc15VzClhTDvo9HWfYbkrvsxaNNbgcFqvNGiqtVYxnJ5GOU9GXm7E3QSCZ3lAWVXe3cQxeLs3huz/6Oiq1DRQLM/j5D38JKSnsOXhTquMKVuuvYCb3PvECFcNrv3uiNWmJ3Bomz69JFkemDbMW66db69rGtLlPRZj+uvVXFKxFKI1fAHxWIVQAh4qFDJa0VNNAMpVcJ7RU2t0KbRzcE3vvwXYx48XxivRJAra568DEFDBCMY27eLzsGHw37es/VjJpJQWQy4tqRTAypdkwGkVT/IMg7bZs5Has+/ZmWIAl0RiT0GAVh1Zr9NA2a9duo0HaNQSP4frdUsBt0kYUqlW4hDXJtBwYGVVATcEXesHx37L1A0YzTUom7e0FaVTyuPc+abF0BYUzczj/8VCKAl//DrCxpACLXFAW7U1dAq58miOhLZYwKciuAjSqOXYI6AyQstL7chNpqkqKPyOSLGAnZZLSm1S/airdkbVqBHmsX5OyHKrXkGscBTpbffL7J7HW68vrEhAOPwgMXwE2X1RqpTxMR9j1TthjAAAgAElEQVR4TQJCj3CrSNUprSV2pTv2f7UYzfb7ou3RLqlP6RsgCNI2WiGeXOtiox1iIhfiI2d9bDUdPL8YEUU4i1MzUWCCAhAuhL7IzBlDKXo6EaMHPbCnUi6KaRcrzRC3GgFyUapVhVjmIrNDSg/QMCDtwZMGaXdk0kLMbz2JQvIs0tFxUM2wUa9haWlZ6s5USUzDLQQkHY8GnRpJl8VC15OM2aTx2SmXyxLp5aKAPzb7dCAwMz1EZchUOim0QE6KFB7xuwr+mBWjiqP1q/G8ttRn+CDdkiAzIoufhErYGTpbA/VmVYRJKGRCGorXbQndUmo2jeiHRqFj4sUmapbtthTsW+EPLqJIFTp9+gymT52ShczOa4pFYnjt1jP4k8f/V7w49/fqk2YU3vZ6DXhNudQIWBvZ8Oq9xdRe++t3GpnpE4HuR3hB+8Z4m0k7MeGQjJpZB8O3m1nv1Tq+I6IoJoDNkTqnetvBWpk1LQrGxC/MjCUEWvyx77YElANgaYN1L0CWtHLacCTUyJov7eYWayapDgnxOItFmdEL8OwbDt5cdHDllI+HzwWg/QYP8Ij7BWCYd9549Dz+cgRLJRfvuejgln8BP1iiT9q2cIjI2hvKVu96TUh2fLSJyfGmgJNMWqXsi7kaPvXBBTz4SJU+IHr9MVKAd4+oE9C8/uYwqrWY1HBFIwFWNlJIJn2pdytX4/C8COJOB141RLMewa21HG6+ksAbV4fwWn0a2bwv9WUEepUaveAiUqtGwQ6vG0GlnpRrUHXHOv7RL7yGz3/mJmLJUEAi2xYxtMm5xSy+9t0zeP3GMD7xgWVRgRzOeKpaZu4R91+vJPHMS6NoexHJpNEYm8qQ7OSWF0EyriBtsxJDsxXB2IiHdNZH7Xoai18uonpckHaABP/R3xhIvRezaYu3bmF9fV3AVy8zZURArMAIH1KrPst/Eygxa2YDSFp/pwCuX2SEYwOVG6enphA6DF5uypg1Nj7ek/63mScJQhlmAMdLS5HktXGsJUijIiW/s1IuS7ZNhEwcRxgEPMae6zj9cZhjGLyKx0lxbCAZS8MJk2gyHQ4qrMZFZITU9abXxFZ3UWhFufgpEbe6G4oCrVuefuV7+OPv/AEeOfcBPHftaXzhE7+NTzz6c6IqfPDGsgVPfNNS0WExtJZ54CRBWtRHZmQDExfXMHY6gN/yRcmbcUoRCSUtvKZS8sOjtzOa5NlZB2oEaevbugUS2Cco6y9bOYno8C4dJmUl1FgAkM0Bm+vA6rLSHZn9sePAwX197/fgHEAz7PFJBWgEagwoca3KLFthEpi5cAjWmOlfEfyyfczHmfNGP3DivGaE1eRGmoSLBVi3xXH7gDnbSUCpJTsqeGLjKRMTCtL2ylXdByDt3mfS+FpEkxUUTs3h8sdDVD3g+a+qkkvKmNBtlQCyRn7ql5njZThNU8tMQXI9xwxUYx5oMRPFoBbrcfIaXWRNmoBzczM5DlGin7VorEOjV1pqSimPrRVV1GEtmng3rBq+bF+9hVWvObYKI6mbVA3LKy1Tvm9Sv3PruqbH7zj3ARL9OwHSYV4/8Ukz6o4ChXrCEncRiun74n6QRg+zTDzETD6Uhd16zZX6M+6TjgEjtE7ghOsAdd+FR1UkodzpfSONizRJ+qSNpSNYbwVYqAVCbZSskK+1Lh3SOwSkjePK6MjJZtL6QZrDajqg3JxHFGm0agHWVlexsbEh4IdUGTsRi3eYH/TkoIViFY8rdTEIURgZkYUIC9QtSDtKAbdMyIk4Uqm0LA4I1iLRmFANufjgpFdrriPmZBCLJtH0qvBaWo8WTdBAdxLDQwWJTm/Vqmi3mvC7IeqNiig+xiMZyRSyZo2UR05Ikn1jjF+8w2hwzsXk7fL6jDiT7jM5OSnZM0ahed27bfEoQdrT+OPH/xfMr70h0dN6qyygcG+QRrn1FCKxrihFqifUnc8uDbVlQkvmBaw22lvoHoUXfJiX6ZD7aCbtZGvSxMz61BL8nIK0/Ta+S2sVR+rVKNC0XnExORLgVDGQejWCpVyKNV1KgSOwYc3ZbhFWSutXG1SA1Jo0Hscd+X5XWTfQAeZXXdzaTOLKGQcPzDSxvK42G9NjQDFPw3T6AEbw+jyFHwKcnWLdlQZl+PwSOHICjacS+NH6Jfxw9Sw6OyT4I67OtqytdVylXvM6sxkP6VRX6rUou0+gNpmu4icuL+Hcg03EslT/o98f1U93Z4uQ4n1jIQeaZM+MbsHrRLDZSMpzn0t3pD6NdV6kF95cyGIo0UK5nMCf/+VpvPRaAd1oHLMzNYwNN7G6kcLSaha1ButDITVhZB7wnJJJ8x1MjtXxj3/pFfzyp+fgBREsr6UFuFL1kdTzm4s5fO27p3FjYQif+qlFfOonF8XnjOfhD73TuB8zjF5XxyhmyVhvRIEUsh4I3HhvCVBJ1eS+tCeIJwLUb6Sx+NUiqs8fM5MmIC1vfNL2luA/5Osiu0ktraETUv3x1q1bUrdGOqOlMnLs4tjCrJUFZmrWrDVm7GBSusW30liGyGcco/J5keQnKOMxZEBQwISfU9WRwMoGlaxXm22X/T9/c/xmho7BKmbNGKQTj7VUSnzYSI/k+ZmRY6DKKlAepS8Ovy/foA58t4p8ehipWBbNdhP1dgvJaAYZBuOkrrSFur+Cht9EIpJHJjaOKNXRjrlRnfjVm8/imz/4Y0yNncW3nvhTfPL9P4d//Ln/QgJ5h9sMY0QAtY4pYfcE1R2jAVIjNRQfaGH8tIPKYhULL3bQrncQjZParIkBGl2fuWIk403D7wBpVhvBTj12/D3KEuqIQX+2j35mjHAn08DCgoJKoeUVVDyEqrR3Q3s83H3afy+OaQRi5Q2t6aJyJBV0CXzrFRX/mL6g2bR+Vlmvro99yx+TAbNTdk8XgmJPxiqg1xIrMmj7f6cIzC73RWj9NM1uqY8dARr/zWGDn4+NAVl6S+5BKLwPQNqjWoRwDzehO+bLGD03jzOPqZLfa38FtDeAs5eVc7s6DxQmgAvvVXl+qUnjWEIGGSk3C0pHZCaNwIf3IprTqIIoO/at3/gQsH42MaZm1yIIYjx6xA+hC8RZUGoybb2FD0FFSs2teUyLju/HYILyOyRzdkmlXzee01o3BprEU9ie0xbhBNoefk4q5EELscPeKoI0SvBbpbF7AdLWWyGeWuti07Nm1ixQ1ufJgq9iLsRUFui0lN5Geg/BFxfUpPjwepktIxVyNB1BLhFB3fOxXA9Q8V3EjQdMhAtwyr4GwIPjRZwy6o4n8fTeTnec0myY30WlvIVbt+Yl8koKDLNIcRNF5WKANVdccvK3FKDDkUn83PnzEhWmdDMv2tZdEcxZyo720X6t52I6LlRGidzGtEhdSFxSf0LQRBQVoBM0EBWjakfAVyKaQJCsoJ1YxMXxj8MNkqiWt1DerKBNbkbATGcNXaeGpJtHJEwITYhAjbRHyaTRo058o5g1U044f1iLUSA4m55CsTiBoaFhAZESxaZ/m7TPPtz8n4su6nhh/nv4+pN/iFulm7K4IUAkwNwfdLDmRGe5O7O9KoqQimflO7OJYXTCDraam/DNiE/jVFkK9EVFSOPUvj/Gy33Ay6cg7WRr0gSkzS7BN2bWB73/9aZSFdfKLl5fcDA7FuLhc770kSgIRmmtsB3dtI+gKB3aoZRmrF0CDFXj5aKfWTQKiyysOSI2QrGSuVUXpWoUV06HODfRFbBDih/vfyLqS51V24/gjQUal/uYHIvCd5MoV33MLXooZH08cBoI3AT+buECnlo+dwdIi0e6Qh/0/BjkKkwj0+kOMil6RXUxOd7AqZkaTk9W8cjFdZw9W4cPVyiIzIpRxn63jddFOjiXvN3NLpqtKJqJlAC7kTzpwgq4OgRvlThy2Q5ev5rHn371tAiHdCIxUZJkO2g6vVlJyr7W2FrAkxNgKN4QkJnKhfjNX3gDX/jMDemjUpnWHRBqJWvjCLBKGwlsVaMYzrUxOuYhFiPZxcGtlQwWljOYnarj9BQFLawYghlvjReTUBzl/kWkTZm0L1nODue7xQTWvsZMWg4ha+GOsthkB/YyacerSdvv2eXYRnYBx1oCNdIgRVLfUCCZobIZNevFyDGLAE/eO7Nq5XksPTKbychYzDGbWTAG2gjSGGzjZ9PT0zh79qwYU+83FkvtlzHOJkCzbZX63CAQLzVhHBiqJPcnBZKAzYouHfTeHvXvMn45PrKpFJJxFxVvGdVGBZnILHKpnChByi1DgNXGLVyvPIHTQx/ESPKcUNmPs3HcXirdwN+/8FdY31rD3z33l/jFj/4WvvTp//SY2UMztjOTdkLqjszGRIcCjF9JYOrSBKrrIVavryOoUVG1Bq/poVkLMD7dwekrQR+RTKmjnY1QatIkk3bYbrLT3S6dKkF/45V2mD63NWlc93JJQUEOK4tPkEGz+qmZk60tO0y7dh0/O8BWRTN8XOqsLAO5vEroM1M5dQZg6ZFVSrcCgaz7kgCw0WmQjJjVabDT8glNzzp+q7ol2V1tEcrS9Tb/PT5+v4O0t0KC3w0RzZSROzOPCx9hMQBQvgHUFoHiLNCs68/opBZKio0XARozaqx/YEbjTRX3kOLpPjQtzJf+SIVZ88rcY5Qa7VosPqT7kgK5GxDifqRJDl0EmvTSWT4eSCMIHHpQhUkIKkvPAF0WnlLAJLMtZmLr53iBBJQEd716teO+NX3H7cykHfaUO9XU9jpOaDcGpLEmjf+n5D5/c1Bh98tnUSCfAFJidKyrAtIduaCTfSUaojUr4ykXo6kIyu0Aa40AbRaLUrWrG2DYpalniDXPxeWxCVwYOdmatMlf/h2M//xvw82PSc0ZKTgEWaQpcnKyqmGcgFmoLrSYsI3R0XFsrq/LgiIaiQvt8PIDD+DW/LwsBqyKWDdoS8Yt6sbkNz+3PmU7ARv7IpIIMJwdE48x1pDVvXW0/TIyERb7UOUtjpibQuCr2p8uYuISPSaIakdW8eb63yDXfVDUUStbG+i2+AI5orYYuqzz6sJlVIRgj+9G15OslQY4LZgxiyAnglQ6heJkEbOnTmFkdFzonLbtssgxKV/Wu/FVJJ0l6sZRar2KZ25+A3/77F/i5vI1dHxGyZU0TvC1ry3EHpFIkjTVTFszaQStrJlQUMn+iSCTyEu2rt2hdLaqTg6lRuCHXbQ9ynXz2k4C5utb0g/STo7uWEf71LJm0vbZbPBHaaqq2mgzYTStZhaN71Iivq3UyM9WxXjaQTGvlEYJpLB4veUIbTKbCrFecVCuOQLMXrgeweJ6BI9e9DFR0GwZhUzEBcJQE1U5lu+09m61GZNgUZpy8n4CT77s4umXfFw8DTx4IYFEIoLXy9P44eqZO3zSqKCYiHXEXLrdZc2XTvDRWCAKiflcG6emayIgks128ejDJTx4sSyWIQRMqURH9mWgX9fxBtRIIMZQz7k48xwBNbVOUlQWC/m2iINQKIn1Y6x9o8DI974/ib/8xgQWVrIoB1nJhNmxvNFUYYmIyxM7aPsxpKMeLhRWJQtWcXL4lc/dwK/8zHWkk10JqvBYW/crANQHmlWtc6GXaDytVMnltRRWSmlRsSwMeajWo3IOAkRunSawuahy4yMzNHqnETQBi4tqLS7Z1WTZRe2vRgWkBczEHRGkHcUn7bDzTf9+VpSIlEKCtIWFBalV4zjJgBX9IAl6NOilNYekmkswSZgZ6u3IjBv/xizZeLEoYy2DbJubm5LxIhuC+5Ll8MADD4ik/v4Bs+2AmggomZw+gRvPx3tOUMb/83tsFo1zAsEga9t67T5Ox+xxDHtA/NNS9PtqoUMFXz8lwbt0QsWlmK6odWpYbbyJocQ0MrGxvrGddZBtybhlU0P6ucRN9R2xBtT26zmWvnLjh3ji5e9gKD2C//s//u/46ff/Ev7pl/673RFNX9lH7xLkM1USbnl1kEI5nCqg8vzjmPsX/w065ZKalx9nI0CPxxAvjqBweRaFySEEfhRtfwhut4QE5oD2PLz6FtzuMoayVUQT7DuK9/gIWgE6myGaZDytbVPv9m3KTl9cu7NMBkCcQSiW3Wwcfj1pfc1YR0Xjeq57OS0zC0RVQtZRHfXdPU537neMTPc0tBb7JEjNM0VESI4hmBweB5KsAe4aT2IOk1Rt5tNFNXajkinPW38ZT38S44QaLcsSamGQAeLpPEDgxn7OD2t2cq94+duu7vg3X3zfvTezZpYkW0G6OI+J0yEcrgHNjeO70SIlsKtFkcNUWZHVncmo0XQ6ACo3gM3XFcCJE/qI1qCxuFOcw6kU6SoY4rERZuAYWaSnBQcbAoWH9G+16waoGR+E2yYJggzeMN7AXZQUZeja6ddgPrNrPcnksS4ur1RN0h2llszQIKUcp/+h5DVxbu/n157Aw0kJ/tUVcup1qD1Mpp5ZT1KDWFQvsor7bBwkNtsBnlrzsUH+ophZh0JbJEBjnQtf4G5AhTVgSIRD6J2mCzhfzIxVTETeyxAiv19MOnLehueDavQVqsxxgRkGcsxW15VMGoVDYicoHDL1+X+CoU//OtYIEFfX0Gg2ZOFP2iJrFOhLwywTVRM1OkMjWh+XrlzE0so8tspU/0oKCLvy4ANYmJ8XkCcgTQymW6JOSdDC6K+N+IpKmVU0NHVgqWQKqSwXi2l4XkMWzXVvBV5Yw7DUFsSl7yIRZgEcpFIZMVjlooP/J/1mY2MFK6Ub8BqO0BtbNAoJaYoaF28dImQbwLAm2axl6/Jl7MvyCYUnncLExBTGJvLopleRSMUxmXkYcYdeb8Yryq5VHVJKaHRNNSaKqETQDet4aeEH+Iun/xAvzT0Br9sWnzNdERzNYJ1PWiwSx1ByDO1OHXWPXlCkZ5p3vTd7EYzGJYPjyyyg9BoafHNEZhu7Ae/hEQtE93knFKRZumMaeS9ynGT8bd9A4ZAW6Y57ZNLYi8wub1QACoSw5ixHKWgjIMOTCcXHTH7Gn9zUJQLzK64AuNlxHqc1YJTef+5aBKWqg4fP0Dw6RK3hoFgI8catCF6cT0k92tmxJi7NdjGSMwBIAJ5muzRzb6S/KVPvh+h4Ss0jJXNzy0XDGUa9E8NQooulzim8uD4rNW7WHp2tiUZ8yZZxbGq2GeDQiZ6y86QUMrtFU2tmy/jz/ivLeO+lEsJ4BFvNBIaSLYzk2whZiEcfRwqNqPK+LHzarFGmbUjeQY1+ZGspCRyMjzXlu1iHxpqz7BCfIRff/OtZ/NFXzoHiHSHfIyOoRIPtbMJDKuah3oyh1k5I9o90QypYEgincwH+4S9dxec/c0Nk/nlfbJ0MgZjanYVqUM2gnngCmrb6lJ/n+0vPQ1eomOmkL4CSG9XLauv66GRHNIKtGymlpJ878BfjWP3zcVSE7niMTJoRDin89BdQ+NnfAhJ80E4o5N176hW4cszd3CxjaWlRsl9kKkhtrAFqlu5IWreAM1LUmf03JtcMRDFoI7W4iYTUFPM3s1tUvSWAGh8v4vTZM0j0S6HKBG8n+ttf9v55VOwEDIAkCGM7atWqMB/SRrKfgM36WCYSSaQzaeNpeUR0vMuYI7WMAkZDJBJRpEgHJf2dwiktrY9OJ9WahSUCUgduK8BN8Q7HzZXNRVxfegMfuPJRmRtEEl/eY6r/3g6WSId/ff55fPl7/0Yo/ysbc3jfpQ/hP/uV/3qb5WHaKuSLkLlvjgWa1VMgrDZMFKm6ufwm1suL+NjDP43N557A/L/8b9Eprx870yfAPRZFfDSFzGQCicwQwngRoTsE32vA9dfgekvwGixMKmNkpIzCZAJhZBiuvwmns4HOuo/6a2ZtebvQ7J4jfz9d/DZcyjIOiuF5aqq9W5mL3BPr72nfWHMSCxx4fgvcjotf95m2dv2TPOs7AqQSFDG1zvaBssJ99DrjPMJEA59NekyKVo0R9AtiLvzARYzvq601O6DM56ht3mt/e0/sHCjjv8nesYZuP8Ar6o6J8/DeLp+0r//Wh+8F6+e2vuLkmhrdQv7iMoZyIVxTWiFRV/50lXPLmqOp82Z8tA9HCgjjWkvG+jFyibnWjBcV6JECSeAVZ0FlVF8sDgBUUuQqhZRF+6BR4TE1yQwFUGdAxUxocsNsiyUPakCiGaf7fgn6kGyeMb8WSh9lWZnxM9EBOZfN9m3PkzpAWg5u3/fR6JoTKumfd3Bwj/GU2geSUZi1tagUpx82V8AFBRc/rOXYl4kn8vQQ/7IflbpYZyaNyc+oZtM8LRMQcOGzeN/UpkVdVXrkb3KCmU2jmIhn/NImUxGMJYFWN0A0COD5IW40HWwIYFYDbFIlzxbGcD6fV+nlw17cPn0ZdtoY/7l/iOr596PhxOF1OiILzYhet+Oh3qjJvWHxOaOlrDnYWN9Aq9XGgw8/iFJpGeulTXmQ4rEYzl28KNQagjSp52LWjBL3ooSoFBnuvK1cqItj7kc6Dc/PSb0btlBuziHljknUn8AilRiSdrU6VaE5zkzPYnriIlLJDCgtvbG+Lhm8Rr0hYiaU/LeRSx6XiJNPvFOFjAbUHbke0hl5Dc1mQwBfYXQUs7OnxDIgkYqi1H4Nnt/ARPJhJKO5PouC7YfaDiqajaN4RQwrlXn8xdN/gCevfhNNT9XV7LJBnjtX6XGHWb6QxhiPUkHS64mQ7Ly9ukjQQMDtg7AsG3reS8fiNO/xLEl8KXDwvnISP1lKYbij0uDH3pwQ3XQT7Zk1+Ln6nn3DyWepBKxXgekxB2PD2zWo+3033x36qvFxTBAQiHy70kIef8nF4y9FcOVUgI8+QiEMrV+rt4CNWkSAFlcdp8YDjOXVT43godWhJLrKwfP/NKyml9fmpocfvqYqk+89H+DSbIhaNyUZv0Skixc3zopXWsuPSa2cDMWB1s0RWFEIg/VdFPsQoB4leGSGxceZWQPSUl184MElPHR+U6iI1UYc4wVPRECkTktsIvSOUP2RmSYGlqS9caDZcrGwlEajEcPMZAPJRBf1Ks2PfaSzjGdG8K3vzuL/+fML2CgnpU08q1JFQySiXWQSHppeDFttVVmxsvwEfFNjDfzWL17Fz354Ad26grE07VWiLmoN2hWEyKaVXryzTrD3DIvHm/7w9bKLNqEUmRpe6wvVf+8J9hpzSSx9bQzVF7MIj51JG8L4T/8ixn7m19F2lCZ98pu+swxesfarVFrD4sItVCoVGU9FAZK2IkZBVui1pmbNshM4jolibaeDVDIp9bOjI6PCiBAhkVwOsThBW+L2LJp4VFI8ZGdBjBmtCIS6Xcmg8TcBGttDECl2J7EYPK8j9WuJZEL+X61UhRLPsZ21u/x9UObuoD5VlUdmFlUsKR6JimWMLmEoZkXRLYK2DjaaFVFGFsozqebtumTPyDbY3FrDm0uv45Gz70cikZaMmqWJ98K7Bp0SuNVbW7h262VUa1pT7PtdfPx9/0AClAye2Y3f22hpnd5QpqBsFN+T9vC85doGFtduotYo42Pv+SxqLz2F1lf/HULy5w7NM9yll6IRxIe7GJnZwHAxh632AyiXIui2thAR384O2pvLyBQymLmURiKygDBC2cQIot6r8EvrAtI61jf3oBuhS5MedVj+2T/oq2PRnaJv/MxSITVudF9tdh3bfysksEXfvSCKWKejnsemlIhrY+pKSAVDf39w7Sb2IY6s9V3hbvaVl+8AgveyE3ZLVhw0P3Nlu544A89Nv+X3iEEn59f/q/85ZJbinm68kXEPyXwNiSzgMqpgOKKyKGAGjBFNqjAWdjAR+YDHlMpB2VPuK3MCEz08R9PcbKsua7JfrC3jxkyabIaJRb8xgiKRszflMEcKpOv6ThtpI1PKKOh5OxypLwny0pq962XcjnSCvXfmJE6lMVJ0jrz1P837HOwFoRhPt0m5owcaM0GMghqHeQ1IOioMQrsEk2HTyULukBzDjBnBXDpKEMeaNdLgQoq0oxE4IhwiGUoT2crGk8iIotYxrm2X62G2JTFzATU+oLGEgD9GXn1mYbodoecxMktKISOopDRSlpnZtEIhD6/todlSCg3blMtl0Wq3ZeIWkMCslanZ2gaV+gDJIs7UckWiEVPDoGIDBGEei77drChzWToPHz4v2EIXDRSGixjKTAqIrNe2JELMxYPUatjVninQv0Pm345QIhGudCFdAEVEwl8XM0PIZDMC3vjMd4ImlwCIOZSc3h2EWOXHfiDGovP59TewvPmmTNaWSsPMSibm4aHCCs7kNhFzNSt24NbX9gP33bHDXRx64Fc5oYMRL4LxVhRxUjkPPGK/HUKEUR9Buokgvr9JIoU8KMIh0uMMlhgD6j2/30QxbW28pTmaV1ZEPRZLjmTlpkaYYd+mSXIMrjX12micLZYAkp2ikA1tE9QzjFkxvtdxt4vKli81bKx1mx335ZxRDgwSzHGwUs9hrUHQv12tz2Ull52a/VPDacUESmcguCKIE3VHCmq4wNRYXerJeB5mpyhHT7ENW3ptwQ7tDFgDxqBUIqF1mNyfaogEgqQSUpTDZu6knYGLW8sZvDk/JGwDnQ7YPu1lgkqrJMnrttOF/C2ESPVfOFPF9FgdnYaOaRxyeBADYyrkcufzbxM7SkXbTvTY/x/mEWP/dWtRNOZS6JQ5lhxnWRjCjcWRmj6N1Mw5kCxNMHCvNm0h77mCotpWrZfhEaEKEWTRcY4BISvmxHvCgJSq7HZlTMtksuIHyTGZIEmBki4OeuMB6+LaHSy8uIgbzy70FGx3Xp+o8xrxKNIZdRw3IihBIICMHyRSKXkG7JisSrlRoUCKXP9dbjS35o88E6T6qdKTWe+Q0UCas4dyfQM+s6BORP7MfiGbgX3EvttqlJFJ5CTrF4/xerYXOpybuD/7lvOhZihV+IdAr+01MDJUlP5XmxTdeF7S59mYXIYLuwBdqXfWQBy/n/XRpGiODRXRrWwgcmsODo+5q75hNs1HeqiNdE8Tqe4AAAb7SURBVJbermnUKg6CTheO4WSHHQ/J4TyyozQ62zRSfy4cprtaNXQqjlDyjrMq13tx+xrxjvOYl1jENrmW5SXfu9foLp8ye0N17OHd80MXEaMKbwNFMpwYhoJ5bZXGaB+JvjXzyTTorTkLm91mMNookb4136rfIqJGU7/7d+Fa+y16OliDZNbUNtXYC+hbwLPHmlscy20mis9/X9TQDpAynB8w7tkIo4042mjBXXW8/c7jdqPlNN+DgKTkZ47brkN2ykHvXv8tkXtoJxFz/v7xzO7bZ4shGbr+79Bz3P0Ed8flSRRSQ9hWSt9Ws8pikUXi0lgzwhq55+22bJsw62d9psz7Nbfv/vSfS5cP2wWYt5NW7d+o8MiJVyOo4ocm614dLXsTRu9ib0ffPTqDnTQMoLQRV33n9A6Y9Yzpey4M+BIe8iEx853WjN0uycTFYj7Rwqemr+LRsSXJqhxvAXn4ttzrPdlvJxM+6HtJDujsHviQBAADI2bQ3Odid8Zi+sFrL5jQ977a91eiovKqKHDbbZPn0VIfpQZFQRA3Ztks7VKfc6VF9rbDoOjeM3v7Y0jAZEHTQUOz9X20+++8Djm+t+g1xe2yyN3n7h7QdgIxAZwmkGUflJ3jYn9b+rtYTr/zxh32gSbIO4Tdyv6nY9DJFB8f4f0/bBN320/GRUPB66eA9acbb/u8h2T1nhGcsdM49uiYtvu8yM/btTZe/Par+NFfvCggZ8+5xnyh1NH1JwYkGKfH2Rq7/muyfztwsXKoDtPs2F6b1A1R8dKwKey18LcV+NI2GsGnXU60M+PXH3izu9vPdtKydM5Qxsid75a2e7v+zcytJ0GN6QUl6RGqio63vU9CjVUhLm2DZsR1MxVAd/NsHzTwmG+yMWbDAj3UHb8vd7Lj0c5H8W768D66UGsW9VY3ScpXxv75D0JmQgbboAeO3QNHwUv9j9rOgax/4dH/t93Of08e2WOetH+GPnYn7nXgfqsx0zH9k9pR7sV+bb1t1XGCF7UbuA4dDCda+PTsVTw2egtJgrTjhDBPsJl3faqTug+2IUd9NI+7iL9zJbU7ED/kIuSO0+3yyG7vo9n4o2y9btnRP4d9fo5yGdtN0y/rb+thMGXvVvZQll0SHuWK737fHvC8m1NZ+fS7Occxjt0PkBx8OhO0Mgh3t1eKIK1FkPYfX8EP//wFySDdk4DgwY19S/cwcg57fqf9+277HfbYvS+ob7A66gBwUC8d9GLuLLqy5zviOHRQM/b8+0HtO/aJBwe+E3qgUBiBM/7PHw/XBiDtnXA/B9cw6IEfzx54J4K0H887MWj1oAfe1T2wDdJexQ+/9vy7BqS9q2/64OIHPXCf9oBk0gYg7T69O4NmDXrg3dIDAtKa+PTMVTw2tvjOyKS9W+7d4DoHPfAO6oHbMmkC0vahO76DrntwKYMeGPTA/dcDA5B2/92TQYsGPfDu64FBJu3dd88HVzzogfuwBwaZtPvwpgyaNOiBd2kPDOiO79IbP7jsQQ/cVz0wyKTdV7dj0JhBD7xbe2AA0t6td35w3YMeuP96oDBSGNAd77/bMmjRoAfeZT0wyKS9y2744HIHPXB/9sAApN2f92XQqkEPvBt7QOmO/8Pjb50E/7uxlwfXPOiBQQ/s3wM2kybqjoOatMHjMuiBQQ+8PT0wAGlvT78PvnXQA4MeuLMHCoVBJm3wXAx6YNADb3sPuBiON/EZIxySiNIn7W1v1KABgx4Y9MC7rAd6IO2vKME/EA55l93+weUOeuC+6gHJpBX/x6fKq2+VmfV9dfmDxgx6YNAD90cPEKQ18DOzV/ETY4tIRDoIT9YK+v64zEErBj0w6IH7ugfUzLqF5771Mp7+s2cRUt3xvm7xoHGDHhj0wDu1B0ZGR+GM/u7ff2Hd675Tr3FwXYMeGPTAfd8DUeTiDfzs9DU8OrqEVKQLH9H7vtWDBg56YNAD76weiESA5lYbL3z7RTzztRfg+++s6xtczaAHBj3w49MDo6N5OPhn3xmshn587tmgpYMeeEf2wKcAfArfAz75jry8wUUNemDQAz8uPfA9beh3v/td4Ls/Lo0etHPQA4MeeMf1wKcwyOS/427q4IIGPTDogUEPDHpg0AP/f7t2UAMAAINAzL9rdBypA1ZeJCNAgAABAmkB79bp+oQnQIAAAQIECBAgQOBNwEh7a9Q9BAgQIECAAAECBAikBYy0dH3CEyBAgAABAgQIECDwJmCkvTXqHgIECBAgQIAAAQIE0gJGWro+4QkQIECAAAECBAgQeBMw0t4adQ8BAgQIECBAgAABAmkBIy1dn/AECBAgQIAAAQIECLwJGGlvjbqHAAECBAgQIECAAIG0gJGWrk94AgQIECBAgAABAgTeBAbbpz5cSSMPngAAAABJRU5ErkJggg==">
          <a:extLst>
            <a:ext uri="{FF2B5EF4-FFF2-40B4-BE49-F238E27FC236}">
              <a16:creationId xmlns:a16="http://schemas.microsoft.com/office/drawing/2014/main" id="{3669734B-7128-4809-8AB4-C5ADC98427AC}"/>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13</xdr:col>
      <xdr:colOff>609600</xdr:colOff>
      <xdr:row>6</xdr:row>
      <xdr:rowOff>92895</xdr:rowOff>
    </xdr:to>
    <xdr:pic>
      <xdr:nvPicPr>
        <xdr:cNvPr id="3" name="Picture 2" descr="Stratis Health - Rural Quality Improvement Technical Assistance ">
          <a:extLst>
            <a:ext uri="{FF2B5EF4-FFF2-40B4-BE49-F238E27FC236}">
              <a16:creationId xmlns:a16="http://schemas.microsoft.com/office/drawing/2014/main" id="{F9E17B11-D790-4256-B371-3AF6C88F15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343900" cy="124351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600A502-D19F-4D1E-8794-3CD97862B7BA}" name="Core2022" displayName="Core2022" ref="A1:N1240" totalsRowShown="0" headerRowDxfId="5" headerRowBorderDxfId="4" tableBorderDxfId="3" headerRowCellStyle="Normal 2" dataCellStyle="Normal 2">
  <autoFilter ref="A1:N1240" xr:uid="{3600A502-D19F-4D1E-8794-3CD97862B7BA}"/>
  <tableColumns count="14">
    <tableColumn id="1" xr3:uid="{1A556D75-B50D-4C77-BBAE-4E2F2AB4902C}" name="ccn" dataCellStyle="Normal 2"/>
    <tableColumn id="14" xr3:uid="{75DDBD73-D690-4AC3-AC22-896E20DCD45F}" name="CAH Name" dataCellStyle="Normal 2"/>
    <tableColumn id="2" xr3:uid="{18316A4A-97B9-4A7E-B5F0-94D8140135ED}" name="factype" dataCellStyle="Normal 2"/>
    <tableColumn id="3" xr3:uid="{F3A5F082-05EF-495D-91A4-95B311CA48E7}" name="state" dataCellStyle="Normal 2"/>
    <tableColumn id="4" xr3:uid="{EC367DF7-D02C-4F85-A5E7-FA39A7036D8E}" name="orgID" dataCellStyle="Normal 2"/>
    <tableColumn id="5" xr3:uid="{FA3DE5B9-662E-4820-BD37-DFC27A90A930}" name="Leadership" dataCellStyle="Normal 2"/>
    <tableColumn id="6" xr3:uid="{434F68DD-A405-4A5B-9668-83F7F2E4C1BD}" name="Accountability" dataCellStyle="Normal 2"/>
    <tableColumn id="7" xr3:uid="{C75677BD-814A-4EEF-B6F2-86A3AD091C3F}" name="Drug_Expertise" dataCellStyle="Normal 2"/>
    <tableColumn id="8" xr3:uid="{49FF566C-CA78-4EF0-8737-1CCCE51E682F}" name="Act" dataCellStyle="Normal 2"/>
    <tableColumn id="9" xr3:uid="{BD6A129A-A2D1-4208-AE12-7EA79E0E4FCB}" name="Track" dataCellStyle="Normal 2"/>
    <tableColumn id="10" xr3:uid="{64753F69-5120-447A-9D5A-DA7047AC76EE}" name="Report" dataCellStyle="Normal 2"/>
    <tableColumn id="11" xr3:uid="{711A0ACB-482A-48B7-AE7A-D2206115874B}" name="Educate" dataCellStyle="Normal 2"/>
    <tableColumn id="12" xr3:uid="{273D4128-26AD-4E48-812C-0B24277C18AB}" name="Core_Elements_Met" dataCellStyle="Normal 2"/>
    <tableColumn id="13" xr3:uid="{ADF1862D-530B-4B50-8A73-54B86F1ABAC0}" name="Survey_year" dataCellStyle="Normal 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F7BBBD0-1C84-4939-98DE-0329A2E3B9BB}" name="Detailed2022" displayName="Detailed2022" ref="A1:BB1240" totalsRowShown="0" headerRowDxfId="2" headerRowBorderDxfId="1" tableBorderDxfId="0" headerRowCellStyle="Normal 2" dataCellStyle="Normal 2">
  <autoFilter ref="A1:BB1240" xr:uid="{EF7BBBD0-1C84-4939-98DE-0329A2E3B9BB}"/>
  <tableColumns count="54">
    <tableColumn id="1" xr3:uid="{2E2D8902-9D38-4B4F-836D-90248A66BD74}" name="ccn" dataCellStyle="Normal 2"/>
    <tableColumn id="2" xr3:uid="{1EE8BCA7-8BEB-4F83-B7C9-6BC6EA055965}" name="CAH Name" dataCellStyle="Normal 2"/>
    <tableColumn id="3" xr3:uid="{542B256C-41B5-4AD8-B5D4-9D6235474A7B}" name="orgID" dataCellStyle="Normal 2"/>
    <tableColumn id="4" xr3:uid="{B0DDA117-0FC9-43FF-B42C-490ACF5833D6}" name="factype" dataCellStyle="Normal 2"/>
    <tableColumn id="5" xr3:uid="{B8DF3952-99F5-44F1-8A22-A2162CD8A163}" name="state" dataCellStyle="Normal 2"/>
    <tableColumn id="6" xr3:uid="{B0BD9F1E-6A43-4F6D-B553-D201DA70A0B9}" name="survey_year" dataCellStyle="Normal 2"/>
    <tableColumn id="7" xr3:uid="{D70F139D-9937-48D5-AC69-A4420E95D929}" name="absCommitFormalSt" dataCellStyle="Normal 2"/>
    <tableColumn id="8" xr3:uid="{E0E4F16A-1681-404F-A7D3-AE7A5C24B83F}" name="absCommitCommun" dataCellStyle="Normal 2"/>
    <tableColumn id="9" xr3:uid="{2865E708-2FBA-4804-9430-D81205140F1F}" name="absCommitTrain" dataCellStyle="Normal 2"/>
    <tableColumn id="10" xr3:uid="{1176EB90-E7B2-48CF-ACAE-0339E79A25DE}" name="absCommitResource" dataCellStyle="Normal 2"/>
    <tableColumn id="11" xr3:uid="{4A6D5527-2547-462D-963F-82C0FE698A6C}" name="absCommitPresent" dataCellStyle="Normal 2"/>
    <tableColumn id="12" xr3:uid="{0D681169-3044-432B-A511-E5E4047A6136}" name="absCommitSupport" dataCellStyle="Normal 2"/>
    <tableColumn id="13" xr3:uid="{1FEA56F5-6194-44AC-A25E-ED6AB652FFD0}" name="absCommitTime" dataCellStyle="Normal 2"/>
    <tableColumn id="14" xr3:uid="{97CD3A71-42A8-4566-A5DD-32128AB4C0F6}" name="absCommitPOC" dataCellStyle="Normal 2"/>
    <tableColumn id="15" xr3:uid="{154ACC06-2EAA-4153-8A20-D862A15BE01C}" name="absCommitEnsureRes" dataCellStyle="Normal 2"/>
    <tableColumn id="16" xr3:uid="{0F4F98C3-A63F-4D48-B9A8-5E28B34DF528}" name="abxStewardPhyJob" dataCellStyle="Normal 2"/>
    <tableColumn id="17" xr3:uid="{D997D61B-8E98-4C00-AD4D-66A8FFA71C49}" name="abxStewardPhar" dataCellStyle="Normal 2"/>
    <tableColumn id="18" xr3:uid="{5E5ACAF2-B1E1-4919-A3A9-78568992A1D2}" name="abxSteward" dataCellStyle="Normal 2"/>
    <tableColumn id="19" xr3:uid="{D8FF4B17-DD2F-47A9-8098-B063EF3988F3}" name="abxStewardPos" dataCellStyle="Normal 2"/>
    <tableColumn id="20" xr3:uid="{DAA5EB16-5737-400E-8627-22002E70F74A}" name="abxPharm" dataCellStyle="Normal 2"/>
    <tableColumn id="21" xr3:uid="{B057B593-43F6-439A-BF36-AB5268860D34}" name="absFormalProcEarly" dataCellStyle="Normal 2"/>
    <tableColumn id="22" xr3:uid="{27E8DCF8-CFC7-4BF5-A7AB-4C48BD8F9AC0}" name="absFormalProcSABSI" dataCellStyle="Normal 2"/>
    <tableColumn id="23" xr3:uid="{F31A504F-E615-4856-841A-FFA5F26E580D}" name="absFormalProcCDI" dataCellStyle="Normal 2"/>
    <tableColumn id="24" xr3:uid="{D58EE24E-2456-40FB-931C-3FB39052EC88}" name="absFormalProcInvInf" dataCellStyle="Normal 2"/>
    <tableColumn id="25" xr3:uid="{DC272CC9-7ED3-405B-A2E8-09C95DB84316}" name="absFormalProcOPAT" dataCellStyle="Normal 2"/>
    <tableColumn id="26" xr3:uid="{76E7FC45-82A4-4ED5-8110-02F5E3834D75}" name="absFormalProcAllergy" dataCellStyle="Normal 2"/>
    <tableColumn id="27" xr3:uid="{D2A7A706-C632-4C88-BCD0-7F3EF9F53133}" name="absFormalProcTreatTeam" dataCellStyle="Normal 2"/>
    <tableColumn id="28" xr3:uid="{9D5A404F-C831-4D04-AD3E-A30FCBF27E6C}" name="absIntervAudFB" dataCellStyle="Normal 2"/>
    <tableColumn id="29" xr3:uid="{DDB3A2C8-F43B-4E8E-8E44-7E427EB007A9}" name="absIntervPreauth" dataCellStyle="Normal 2"/>
    <tableColumn id="30" xr3:uid="{E0DEEC97-E0B4-4BF1-91BC-6FD275E35B61}" name="absIntervRecom" dataCellStyle="Normal 2"/>
    <tableColumn id="31" xr3:uid="{2100393B-A71A-4C84-BA75-C1E28A5A9730}" name="absFormalProcDisch" dataCellStyle="Normal 2"/>
    <tableColumn id="32" xr3:uid="{F9D35405-1765-45F3-954F-9E8C073851FE}" name="absPhIntervIVtoOral" dataCellStyle="Normal 2"/>
    <tableColumn id="33" xr3:uid="{A933D4A2-F8CC-48B5-AC63-2F8A437FEA3D}" name="absPhIntervDup" dataCellStyle="Normal 2"/>
    <tableColumn id="34" xr3:uid="{8D7659F7-69BC-4293-87BB-E3AEDE9B88E0}" name="absPhIntervAutoStop" dataCellStyle="Normal 2"/>
    <tableColumn id="35" xr3:uid="{AF830597-2917-44D4-B226-7124397A9BDA}" name="absNurseIntervIVtoOral" dataCellStyle="Normal 2"/>
    <tableColumn id="36" xr3:uid="{7630B921-FD29-47C6-9456-52105273BC73}" name="absNurseIntervTO" dataCellStyle="Normal 2"/>
    <tableColumn id="37" xr3:uid="{C0B97E40-E264-4D73-B4B7-70F934C5BD54}" name="absNurseIntervDur" dataCellStyle="Normal 2"/>
    <tableColumn id="38" xr3:uid="{1256CB39-8E79-4608-9FF6-E481568DD7D7}" name="absIntervRecomMon" dataCellStyle="Normal 2"/>
    <tableColumn id="39" xr3:uid="{5988DA9F-7B95-4CBC-B124-B863BC19E2F8}" name="absIntervAudFBMon" dataCellStyle="Normal 2"/>
    <tableColumn id="40" xr3:uid="{ADEE0851-54CF-4E45-BD53-6632E30880E4}" name="absIntervPreauthMon" dataCellStyle="Normal 2"/>
    <tableColumn id="41" xr3:uid="{F6AE37E5-D5B7-4D58-ACF6-2860B1F97671}" name="absFormalProcDischMon" dataCellStyle="Normal 2"/>
    <tableColumn id="42" xr3:uid="{61356A42-7792-452B-8186-05456A1AB2EA}" name="abxMonResist" dataCellStyle="Normal 2"/>
    <tableColumn id="43" xr3:uid="{6DEEB94D-8777-4472-9E3B-F431C139D995}" name="abxMonDOT" dataCellStyle="Normal 2"/>
    <tableColumn id="44" xr3:uid="{FEEBF29D-167B-4611-95AB-F24FDDABA8D1}" name="abxMonDDD" dataCellStyle="Normal 2"/>
    <tableColumn id="45" xr3:uid="{C23F7AF9-A07A-4C38-8092-57A23E10B43C}" name="abxMonPurch" dataCellStyle="Normal 2"/>
    <tableColumn id="46" xr3:uid="{7C7B37CB-A25D-421A-943B-83E280D1A812}" name="abxUsageRptInd" dataCellStyle="Normal 2"/>
    <tableColumn id="47" xr3:uid="{EAA7E304-58E2-437B-8519-13109EFF7A94}" name="abxUsageRptUnit" dataCellStyle="Normal 2"/>
    <tableColumn id="48" xr3:uid="{3B230F7D-8026-42AB-AA3F-46DC0AD32487}" name="antibDist" dataCellStyle="Normal 2"/>
    <tableColumn id="49" xr3:uid="{11669EA5-2489-4376-BCCA-FB6E1646B059}" name="absInfoRpt" dataCellStyle="Normal 2"/>
    <tableColumn id="50" xr3:uid="{FA228221-1DBB-4090-8253-D26BB2E6C22F}" name="abxUsageRptFeedback" dataCellStyle="Normal 2"/>
    <tableColumn id="51" xr3:uid="{93653CE1-F13E-4794-8073-4748C854CC23}" name="abxEdPrescribe" dataCellStyle="Normal 2"/>
    <tableColumn id="52" xr3:uid="{C5308E87-5EEE-4554-AFD7-6CCA54A67D57}" name="abxEdNurse" dataCellStyle="Normal 2"/>
    <tableColumn id="53" xr3:uid="{6D614B53-4267-4BA0-8684-9B5351FB5304}" name="abxEdPhar" dataCellStyle="Normal 2"/>
    <tableColumn id="54" xr3:uid="{4168BF8A-DE79-4794-A3B7-509E4B5A7AC6}" name="abxEdPat" data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3FE75-C31D-46B0-BC86-CCE2111478E1}">
  <sheetPr codeName="Sheet1">
    <tabColor theme="0" tint="-0.499984740745262"/>
  </sheetPr>
  <dimension ref="A7:N35"/>
  <sheetViews>
    <sheetView showGridLines="0" tabSelected="1" zoomScaleNormal="100" workbookViewId="0">
      <selection activeCell="A7" sqref="A7:N9"/>
    </sheetView>
  </sheetViews>
  <sheetFormatPr defaultRowHeight="15"/>
  <cols>
    <col min="1" max="2" width="3.28515625" customWidth="1"/>
    <col min="14" max="14" width="14.7109375" customWidth="1"/>
  </cols>
  <sheetData>
    <row r="7" spans="1:14" ht="26.45" customHeight="1">
      <c r="A7" s="75" t="s">
        <v>160</v>
      </c>
      <c r="B7" s="76"/>
      <c r="C7" s="76"/>
      <c r="D7" s="76"/>
      <c r="E7" s="76"/>
      <c r="F7" s="76"/>
      <c r="G7" s="76"/>
      <c r="H7" s="76"/>
      <c r="I7" s="76"/>
      <c r="J7" s="76"/>
      <c r="K7" s="76"/>
      <c r="L7" s="76"/>
      <c r="M7" s="76"/>
      <c r="N7" s="76"/>
    </row>
    <row r="8" spans="1:14" ht="26.45" customHeight="1">
      <c r="A8" s="76"/>
      <c r="B8" s="76"/>
      <c r="C8" s="76"/>
      <c r="D8" s="76"/>
      <c r="E8" s="76"/>
      <c r="F8" s="76"/>
      <c r="G8" s="76"/>
      <c r="H8" s="76"/>
      <c r="I8" s="76"/>
      <c r="J8" s="76"/>
      <c r="K8" s="76"/>
      <c r="L8" s="76"/>
      <c r="M8" s="76"/>
      <c r="N8" s="76"/>
    </row>
    <row r="9" spans="1:14" ht="26.45" customHeight="1">
      <c r="A9" s="76"/>
      <c r="B9" s="76"/>
      <c r="C9" s="76"/>
      <c r="D9" s="76"/>
      <c r="E9" s="76"/>
      <c r="F9" s="76"/>
      <c r="G9" s="76"/>
      <c r="H9" s="76"/>
      <c r="I9" s="76"/>
      <c r="J9" s="76"/>
      <c r="K9" s="76"/>
      <c r="L9" s="76"/>
      <c r="M9" s="76"/>
      <c r="N9" s="76"/>
    </row>
    <row r="10" spans="1:14" ht="8.1" customHeight="1">
      <c r="A10" s="23"/>
      <c r="B10" s="23"/>
      <c r="C10" s="23"/>
      <c r="D10" s="23"/>
      <c r="E10" s="23"/>
      <c r="F10" s="23"/>
      <c r="G10" s="23"/>
      <c r="H10" s="23"/>
      <c r="I10" s="23"/>
      <c r="J10" s="23"/>
      <c r="K10" s="23"/>
      <c r="L10" s="23"/>
      <c r="M10" s="23"/>
    </row>
    <row r="11" spans="1:14" ht="103.15" customHeight="1">
      <c r="A11" s="77" t="s">
        <v>0</v>
      </c>
      <c r="B11" s="77"/>
      <c r="C11" s="77"/>
      <c r="D11" s="77"/>
      <c r="E11" s="77"/>
      <c r="F11" s="77"/>
      <c r="G11" s="77"/>
      <c r="H11" s="77"/>
      <c r="I11" s="77"/>
      <c r="J11" s="77"/>
      <c r="K11" s="77"/>
      <c r="L11" s="77"/>
      <c r="M11" s="77"/>
      <c r="N11" s="77"/>
    </row>
    <row r="12" spans="1:14" ht="103.15" customHeight="1">
      <c r="A12" s="77"/>
      <c r="B12" s="77"/>
      <c r="C12" s="77"/>
      <c r="D12" s="77"/>
      <c r="E12" s="77"/>
      <c r="F12" s="77"/>
      <c r="G12" s="77"/>
      <c r="H12" s="77"/>
      <c r="I12" s="77"/>
      <c r="J12" s="77"/>
      <c r="K12" s="77"/>
      <c r="L12" s="77"/>
      <c r="M12" s="77"/>
      <c r="N12" s="77"/>
    </row>
    <row r="13" spans="1:14" ht="8.1" customHeight="1"/>
    <row r="14" spans="1:14" ht="15" customHeight="1">
      <c r="A14" s="74" t="s">
        <v>1</v>
      </c>
      <c r="B14" s="74"/>
      <c r="C14" s="74"/>
      <c r="D14" s="74"/>
      <c r="E14" s="74"/>
      <c r="F14" s="74"/>
      <c r="G14" s="74"/>
      <c r="H14" s="74"/>
      <c r="I14" s="74"/>
      <c r="J14" s="74"/>
      <c r="K14" s="74"/>
      <c r="L14" s="74"/>
      <c r="M14" s="74"/>
      <c r="N14" s="74"/>
    </row>
    <row r="15" spans="1:14" ht="15.75">
      <c r="A15" s="24"/>
      <c r="B15" s="26" t="s">
        <v>2</v>
      </c>
      <c r="C15" s="27"/>
      <c r="D15" s="27"/>
      <c r="E15" s="27"/>
      <c r="F15" s="27"/>
      <c r="G15" s="27"/>
      <c r="H15" s="27"/>
      <c r="I15" s="27"/>
      <c r="J15" s="27"/>
      <c r="K15" s="27"/>
      <c r="L15" s="27"/>
      <c r="M15" s="27"/>
      <c r="N15" s="27"/>
    </row>
    <row r="16" spans="1:14" ht="15.75">
      <c r="A16" s="24"/>
      <c r="C16" s="78" t="s">
        <v>3</v>
      </c>
      <c r="D16" s="79"/>
      <c r="E16" s="79"/>
      <c r="F16" s="79"/>
      <c r="G16" s="79"/>
      <c r="H16" s="79"/>
      <c r="I16" s="79"/>
      <c r="J16" s="79"/>
      <c r="K16" s="79"/>
      <c r="L16" s="79"/>
      <c r="M16" s="79"/>
      <c r="N16" s="79"/>
    </row>
    <row r="17" spans="1:14" ht="21.75" customHeight="1">
      <c r="A17" s="24"/>
      <c r="C17" s="79"/>
      <c r="D17" s="79"/>
      <c r="E17" s="79"/>
      <c r="F17" s="79"/>
      <c r="G17" s="79"/>
      <c r="H17" s="79"/>
      <c r="I17" s="79"/>
      <c r="J17" s="79"/>
      <c r="K17" s="79"/>
      <c r="L17" s="79"/>
      <c r="M17" s="79"/>
      <c r="N17" s="79"/>
    </row>
    <row r="18" spans="1:14" ht="15.75">
      <c r="A18" s="24"/>
      <c r="B18" s="26" t="s">
        <v>4</v>
      </c>
      <c r="C18" s="27"/>
      <c r="D18" s="27"/>
      <c r="E18" s="27"/>
      <c r="F18" s="27"/>
      <c r="G18" s="27"/>
      <c r="H18" s="27"/>
      <c r="I18" s="27"/>
      <c r="J18" s="27"/>
      <c r="K18" s="27"/>
      <c r="L18" s="27"/>
      <c r="M18" s="27"/>
      <c r="N18" s="27"/>
    </row>
    <row r="19" spans="1:14" ht="15.75">
      <c r="A19" s="24"/>
      <c r="C19" s="28" t="s">
        <v>5</v>
      </c>
      <c r="D19" s="27"/>
      <c r="E19" s="27"/>
      <c r="F19" s="27"/>
      <c r="G19" s="27"/>
      <c r="H19" s="27"/>
      <c r="I19" s="27"/>
      <c r="J19" s="27"/>
      <c r="K19" s="27"/>
      <c r="L19" s="27"/>
      <c r="M19" s="27"/>
      <c r="N19" s="27"/>
    </row>
    <row r="20" spans="1:14" ht="15.75">
      <c r="A20" s="24"/>
      <c r="C20" s="28" t="s">
        <v>6</v>
      </c>
      <c r="D20" s="27"/>
      <c r="E20" s="27"/>
      <c r="F20" s="27"/>
      <c r="G20" s="27"/>
      <c r="H20" s="27"/>
      <c r="I20" s="27"/>
      <c r="J20" s="27"/>
      <c r="K20" s="27"/>
      <c r="L20" s="27"/>
      <c r="M20" s="27"/>
      <c r="N20" s="27"/>
    </row>
    <row r="21" spans="1:14" ht="15.75">
      <c r="A21" s="24"/>
      <c r="C21" s="28" t="s">
        <v>7</v>
      </c>
      <c r="D21" s="27"/>
      <c r="E21" s="27"/>
      <c r="F21" s="27"/>
      <c r="G21" s="27"/>
      <c r="H21" s="27"/>
      <c r="I21" s="27"/>
      <c r="J21" s="27"/>
      <c r="K21" s="27"/>
      <c r="L21" s="27"/>
      <c r="M21" s="27"/>
      <c r="N21" s="27"/>
    </row>
    <row r="22" spans="1:14" ht="15.75">
      <c r="A22" s="24"/>
      <c r="C22" s="28" t="s">
        <v>8</v>
      </c>
      <c r="D22" s="27"/>
      <c r="E22" s="27"/>
      <c r="F22" s="27"/>
      <c r="G22" s="27"/>
      <c r="H22" s="27"/>
      <c r="I22" s="27"/>
      <c r="J22" s="27"/>
      <c r="K22" s="27"/>
      <c r="L22" s="27"/>
      <c r="M22" s="27"/>
      <c r="N22" s="27"/>
    </row>
    <row r="23" spans="1:14" ht="15.75">
      <c r="A23" s="24"/>
      <c r="C23" s="28"/>
      <c r="D23" s="27"/>
      <c r="E23" s="27"/>
      <c r="F23" s="27"/>
      <c r="G23" s="27"/>
      <c r="H23" s="27"/>
      <c r="I23" s="27"/>
      <c r="J23" s="27"/>
      <c r="K23" s="27"/>
      <c r="L23" s="27"/>
      <c r="M23" s="27"/>
      <c r="N23" s="27"/>
    </row>
    <row r="24" spans="1:14" ht="15.75">
      <c r="A24" s="24"/>
      <c r="B24" s="26" t="s">
        <v>9</v>
      </c>
      <c r="C24" s="27"/>
      <c r="D24" s="27"/>
      <c r="E24" s="27"/>
      <c r="F24" s="27"/>
      <c r="G24" s="27"/>
      <c r="H24" s="27"/>
      <c r="I24" s="27"/>
      <c r="J24" s="27"/>
      <c r="K24" s="27"/>
      <c r="L24" s="27"/>
      <c r="M24" s="27"/>
      <c r="N24" s="27"/>
    </row>
    <row r="25" spans="1:14" ht="15.75">
      <c r="A25" s="24"/>
      <c r="C25" s="28" t="s">
        <v>10</v>
      </c>
      <c r="D25" s="27"/>
      <c r="E25" s="27"/>
      <c r="F25" s="27"/>
      <c r="G25" s="27"/>
      <c r="H25" s="27"/>
      <c r="I25" s="27"/>
      <c r="J25" s="27"/>
      <c r="K25" s="27"/>
      <c r="L25" s="27"/>
      <c r="M25" s="27"/>
      <c r="N25" s="27"/>
    </row>
    <row r="26" spans="1:14" ht="15.75" customHeight="1">
      <c r="A26" s="24"/>
      <c r="C26" s="28" t="s">
        <v>11</v>
      </c>
      <c r="D26" s="73"/>
      <c r="E26" s="73"/>
      <c r="F26" s="73"/>
      <c r="G26" s="73"/>
      <c r="H26" s="73"/>
      <c r="I26" s="73"/>
      <c r="J26" s="73"/>
      <c r="K26" s="73"/>
      <c r="L26" s="73"/>
      <c r="M26" s="73"/>
      <c r="N26" s="73"/>
    </row>
    <row r="27" spans="1:14" ht="15.6" customHeight="1">
      <c r="A27" s="24"/>
      <c r="C27" s="28" t="s">
        <v>12</v>
      </c>
      <c r="D27" s="27"/>
      <c r="E27" s="27"/>
      <c r="F27" s="27"/>
      <c r="G27" s="27"/>
      <c r="H27" s="27"/>
      <c r="I27" s="27"/>
      <c r="J27" s="27"/>
      <c r="K27" s="27"/>
      <c r="L27" s="27"/>
      <c r="M27" s="27"/>
      <c r="N27" s="27"/>
    </row>
    <row r="28" spans="1:14" ht="15.6" customHeight="1">
      <c r="A28" s="24"/>
      <c r="C28" s="28" t="s">
        <v>13</v>
      </c>
      <c r="D28" s="27"/>
      <c r="E28" s="27"/>
      <c r="F28" s="27"/>
      <c r="G28" s="27"/>
      <c r="H28" s="27"/>
      <c r="I28" s="27"/>
      <c r="J28" s="27"/>
      <c r="K28" s="27"/>
      <c r="L28" s="27"/>
      <c r="M28" s="27"/>
      <c r="N28" s="27"/>
    </row>
    <row r="29" spans="1:14" ht="15.75">
      <c r="A29" s="24"/>
      <c r="C29" s="28"/>
      <c r="D29" s="27"/>
      <c r="E29" s="27"/>
      <c r="F29" s="27"/>
      <c r="G29" s="27"/>
      <c r="H29" s="27"/>
      <c r="I29" s="27"/>
      <c r="J29" s="27"/>
      <c r="K29" s="27"/>
      <c r="L29" s="27"/>
      <c r="M29" s="27"/>
      <c r="N29" s="27"/>
    </row>
    <row r="30" spans="1:14" ht="15.75">
      <c r="A30" s="24"/>
      <c r="B30" s="26" t="s">
        <v>14</v>
      </c>
      <c r="D30" s="24"/>
      <c r="E30" s="24"/>
      <c r="F30" s="24"/>
      <c r="G30" s="24"/>
      <c r="H30" s="24"/>
      <c r="I30" s="24"/>
      <c r="J30" s="24"/>
      <c r="K30" s="24"/>
      <c r="L30" s="24"/>
      <c r="M30" s="24"/>
      <c r="N30" s="24"/>
    </row>
    <row r="31" spans="1:14">
      <c r="A31" s="27"/>
      <c r="B31" s="27"/>
      <c r="C31" s="28" t="s">
        <v>15</v>
      </c>
      <c r="D31" s="27"/>
      <c r="E31" s="27"/>
      <c r="F31" s="27"/>
      <c r="G31" s="27"/>
      <c r="H31" s="27"/>
      <c r="I31" s="27"/>
      <c r="J31" s="27"/>
      <c r="K31" s="27"/>
      <c r="L31" s="27"/>
      <c r="M31" s="27"/>
      <c r="N31" s="27"/>
    </row>
    <row r="32" spans="1:14">
      <c r="A32" s="27"/>
      <c r="B32" s="27"/>
      <c r="C32" s="28"/>
      <c r="D32" s="27"/>
      <c r="E32" s="27"/>
      <c r="F32" s="27"/>
      <c r="G32" s="27"/>
      <c r="H32" s="27"/>
      <c r="I32" s="27"/>
      <c r="J32" s="27"/>
      <c r="K32" s="27"/>
      <c r="L32" s="27"/>
      <c r="M32" s="27"/>
      <c r="N32" s="27"/>
    </row>
    <row r="33" spans="1:14" ht="15.75">
      <c r="A33" s="24"/>
      <c r="B33" s="26" t="s">
        <v>16</v>
      </c>
      <c r="D33" s="24"/>
      <c r="E33" s="24"/>
      <c r="F33" s="24"/>
      <c r="G33" s="24"/>
      <c r="H33" s="24"/>
      <c r="I33" s="24"/>
      <c r="J33" s="24"/>
      <c r="K33" s="24"/>
      <c r="L33" s="24"/>
      <c r="M33" s="24"/>
      <c r="N33" s="24"/>
    </row>
    <row r="34" spans="1:14">
      <c r="A34" s="27"/>
      <c r="B34" s="27"/>
      <c r="C34" s="28" t="s">
        <v>17</v>
      </c>
      <c r="D34" s="27"/>
      <c r="E34" s="27"/>
      <c r="F34" s="27"/>
      <c r="G34" s="27"/>
      <c r="H34" s="27"/>
      <c r="I34" s="27"/>
      <c r="J34" s="27"/>
      <c r="K34" s="27"/>
      <c r="L34" s="27"/>
      <c r="M34" s="27"/>
      <c r="N34" s="27"/>
    </row>
    <row r="35" spans="1:14">
      <c r="C35" s="28"/>
    </row>
  </sheetData>
  <mergeCells count="4">
    <mergeCell ref="A14:N14"/>
    <mergeCell ref="A7:N9"/>
    <mergeCell ref="A11:N12"/>
    <mergeCell ref="C16:N17"/>
  </mergeCells>
  <pageMargins left="0.7" right="0.7" top="0.75" bottom="0.75" header="0.3" footer="0.3"/>
  <pageSetup orientation="landscape" r:id="rId1"/>
  <headerFooter>
    <oddHeader>&amp;RLast updated 9/10/2021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A2DE9-C0BF-4A14-A760-151C4408C011}">
  <sheetPr>
    <tabColor rgb="FF92D050"/>
    <pageSetUpPr fitToPage="1"/>
  </sheetPr>
  <dimension ref="A1:N76"/>
  <sheetViews>
    <sheetView showGridLines="0" workbookViewId="0">
      <selection activeCell="E6" sqref="E6"/>
    </sheetView>
  </sheetViews>
  <sheetFormatPr defaultColWidth="9.140625" defaultRowHeight="15"/>
  <cols>
    <col min="1" max="1" width="40.5703125" style="3" bestFit="1" customWidth="1"/>
    <col min="2" max="2" width="8.42578125" style="6" customWidth="1"/>
    <col min="3" max="3" width="79.7109375" style="3" customWidth="1"/>
    <col min="4" max="4" width="27.140625" style="4" bestFit="1" customWidth="1"/>
    <col min="5" max="5" width="20.28515625" style="5" customWidth="1"/>
    <col min="6" max="6" width="25.42578125" style="60" customWidth="1"/>
    <col min="7" max="7" width="23.5703125" style="6" bestFit="1" customWidth="1"/>
    <col min="8" max="8" width="24.28515625" style="6" bestFit="1" customWidth="1"/>
    <col min="9" max="9" width="25.85546875" style="6" bestFit="1" customWidth="1"/>
    <col min="10" max="11" width="25.85546875" style="6" customWidth="1"/>
    <col min="12" max="12" width="20.85546875" style="6" hidden="1" customWidth="1"/>
    <col min="13" max="13" width="18.140625" style="6" hidden="1" customWidth="1"/>
    <col min="14" max="14" width="9.140625" style="6" hidden="1" customWidth="1"/>
    <col min="15" max="16384" width="9.140625" style="6"/>
  </cols>
  <sheetData>
    <row r="1" spans="1:14" s="2" customFormat="1" ht="31.5" customHeight="1">
      <c r="A1" s="10" t="s">
        <v>18</v>
      </c>
      <c r="B1" s="90" t="s">
        <v>19</v>
      </c>
      <c r="C1" s="91"/>
      <c r="D1" s="15" t="s">
        <v>20</v>
      </c>
      <c r="E1" s="1"/>
      <c r="F1" s="58" t="s">
        <v>21</v>
      </c>
    </row>
    <row r="2" spans="1:14" ht="15.75">
      <c r="A2" s="11"/>
      <c r="B2" s="80" t="s">
        <v>22</v>
      </c>
      <c r="C2" s="81"/>
      <c r="D2" s="25">
        <f>COUNTIFS(INDEX(Core2022[#Data],0,MATCH(B2,Core2022[#Headers],0)),"Y",Core2022[ccn],$F$2)</f>
        <v>0</v>
      </c>
      <c r="E2" s="14"/>
      <c r="F2" s="71"/>
      <c r="G2" s="13"/>
      <c r="H2" s="13"/>
      <c r="I2" s="13"/>
    </row>
    <row r="3" spans="1:14">
      <c r="B3" s="82" t="s">
        <v>23</v>
      </c>
      <c r="C3" s="83"/>
      <c r="D3" s="16"/>
      <c r="F3" s="59"/>
      <c r="G3" s="30"/>
      <c r="H3" s="30"/>
    </row>
    <row r="4" spans="1:14" ht="30" customHeight="1">
      <c r="A4" s="3" t="s">
        <v>24</v>
      </c>
      <c r="B4" s="19" t="s">
        <v>25</v>
      </c>
      <c r="C4" s="9" t="s">
        <v>26</v>
      </c>
      <c r="D4" s="16">
        <f>COUNTIFS(INDEX(Detailed2022[#Data],0,MATCH(A4,Detailed2022[#Headers],0)),"Y",Detailed2022[ccn],$F$2)</f>
        <v>0</v>
      </c>
      <c r="F4" s="59"/>
      <c r="G4" s="30"/>
      <c r="H4" s="30"/>
    </row>
    <row r="5" spans="1:14" ht="30" customHeight="1">
      <c r="A5" s="3" t="s">
        <v>27</v>
      </c>
      <c r="B5" s="19" t="s">
        <v>25</v>
      </c>
      <c r="C5" s="9" t="s">
        <v>28</v>
      </c>
      <c r="D5" s="16">
        <f>COUNTIFS(INDEX(Detailed2022[#Data],0,MATCH(A5,Detailed2022[#Headers],0)),"Y",Detailed2022[ccn],$F$2)</f>
        <v>0</v>
      </c>
      <c r="F5" s="59"/>
      <c r="G5" s="30"/>
      <c r="H5" s="30"/>
    </row>
    <row r="6" spans="1:14" ht="30" customHeight="1">
      <c r="A6" s="3" t="s">
        <v>29</v>
      </c>
      <c r="B6" s="19" t="s">
        <v>25</v>
      </c>
      <c r="C6" s="9" t="s">
        <v>30</v>
      </c>
      <c r="D6" s="16">
        <f>COUNTIFS(INDEX(Detailed2022[#Data],0,MATCH(A6,Detailed2022[#Headers],0)),"Y",Detailed2022[ccn],$F$2)</f>
        <v>0</v>
      </c>
      <c r="F6" s="59"/>
      <c r="G6" s="30"/>
      <c r="H6" s="30"/>
    </row>
    <row r="7" spans="1:14" ht="30" customHeight="1">
      <c r="A7" s="3" t="s">
        <v>31</v>
      </c>
      <c r="B7" s="19" t="s">
        <v>25</v>
      </c>
      <c r="C7" s="9" t="s">
        <v>32</v>
      </c>
      <c r="D7" s="16">
        <f>COUNTIFS(INDEX(Detailed2022[#Data],0,MATCH(A7,Detailed2022[#Headers],0)),"Y",Detailed2022[ccn],$F$2)</f>
        <v>0</v>
      </c>
    </row>
    <row r="8" spans="1:14" ht="30" customHeight="1">
      <c r="A8" s="3" t="s">
        <v>33</v>
      </c>
      <c r="B8" s="19" t="s">
        <v>25</v>
      </c>
      <c r="C8" s="9" t="s">
        <v>34</v>
      </c>
      <c r="D8" s="16">
        <f>COUNTIFS(INDEX(Detailed2022[#Data],0,MATCH(A8,Detailed2022[#Headers],0)),"Y",Detailed2022[ccn],$F$2)</f>
        <v>0</v>
      </c>
    </row>
    <row r="9" spans="1:14" ht="30" customHeight="1">
      <c r="A9" s="3" t="s">
        <v>35</v>
      </c>
      <c r="B9" s="19" t="s">
        <v>25</v>
      </c>
      <c r="C9" s="9" t="s">
        <v>36</v>
      </c>
      <c r="D9" s="16">
        <f>COUNTIFS(INDEX(Detailed2022[#Data],0,MATCH(A9,Detailed2022[#Headers],0)),"Y",Detailed2022[ccn],$F$2)</f>
        <v>0</v>
      </c>
      <c r="E9" s="8" t="s">
        <v>37</v>
      </c>
      <c r="F9" s="61" t="s">
        <v>38</v>
      </c>
      <c r="G9" s="8" t="s">
        <v>39</v>
      </c>
    </row>
    <row r="10" spans="1:14" ht="96.75" customHeight="1">
      <c r="A10" s="9" t="s">
        <v>40</v>
      </c>
      <c r="B10" s="19" t="s">
        <v>25</v>
      </c>
      <c r="C10" s="33" t="s">
        <v>41</v>
      </c>
      <c r="D10" s="16">
        <f>MAX(E10:G10)</f>
        <v>0</v>
      </c>
      <c r="E10" s="4">
        <f>COUNTIFS(INDEX(Detailed2022[#Data],0,MATCH(E9,Detailed2022[#Headers],0)),"Y",Detailed2022[ccn],$F$2)</f>
        <v>0</v>
      </c>
      <c r="F10" s="62">
        <f>COUNTIFS(INDEX(Detailed2022[#Data],0,MATCH(F9,Detailed2022[#Headers],0)),"Y",Detailed2022[ccn],$F$2)</f>
        <v>0</v>
      </c>
      <c r="G10" s="4">
        <f>COUNTIFS(INDEX(Detailed2022[#Data],0,MATCH(G9,Detailed2022[#Headers],0)),"Y",Detailed2022[ccn],$F$2)</f>
        <v>0</v>
      </c>
      <c r="L10" s="6" t="s">
        <v>37</v>
      </c>
      <c r="M10" s="6" t="s">
        <v>42</v>
      </c>
      <c r="N10" s="6" t="s">
        <v>43</v>
      </c>
    </row>
    <row r="11" spans="1:14" ht="50.1" customHeight="1">
      <c r="A11" s="3" t="s">
        <v>44</v>
      </c>
      <c r="B11" s="82" t="s">
        <v>45</v>
      </c>
      <c r="C11" s="83"/>
      <c r="D11" s="16">
        <f>MAX(COUNTIFS(INDEX(Detailed2022[#Data],0,MATCH(L11,Detailed2022[#Headers],0)),"Y",Detailed2022[ccn],$F$2),COUNTIFS(INDEX(Detailed2022[#Data],0,MATCH(M11,Detailed2022[#Headers],0)),"Y",Detailed2022[ccn],$F$2))</f>
        <v>0</v>
      </c>
      <c r="F11" s="88"/>
      <c r="G11" s="88"/>
      <c r="H11" s="88"/>
      <c r="I11" s="88"/>
      <c r="J11" s="31"/>
      <c r="K11" s="31"/>
      <c r="L11" s="6" t="s">
        <v>46</v>
      </c>
      <c r="M11" s="6" t="s">
        <v>47</v>
      </c>
    </row>
    <row r="12" spans="1:14">
      <c r="B12" s="34"/>
      <c r="D12" s="16"/>
      <c r="E12" s="7"/>
    </row>
    <row r="13" spans="1:14" ht="15.75">
      <c r="A13" s="11"/>
      <c r="B13" s="80" t="s">
        <v>48</v>
      </c>
      <c r="C13" s="81"/>
      <c r="D13" s="25">
        <f>COUNTIFS(INDEX(Core2022[#Data],0,MATCH(B13,Core2022[#Headers],0)),"Y",Core2022[ccn],$F$2)</f>
        <v>0</v>
      </c>
      <c r="E13" s="12"/>
      <c r="F13" s="63"/>
      <c r="G13" s="13"/>
      <c r="H13" s="13"/>
      <c r="I13" s="13"/>
    </row>
    <row r="14" spans="1:14" ht="30" customHeight="1">
      <c r="A14" s="3" t="s">
        <v>49</v>
      </c>
      <c r="B14" s="82" t="s">
        <v>50</v>
      </c>
      <c r="C14" s="83"/>
      <c r="D14" s="16">
        <f>COUNTIFS(INDEX(Detailed2022[#Data],0,MATCH(A14,Detailed2022[#Headers],0)),"Y",Detailed2022[ccn],$F$2)</f>
        <v>0</v>
      </c>
      <c r="E14" s="7"/>
    </row>
    <row r="15" spans="1:14" ht="30" customHeight="1">
      <c r="A15" s="3" t="s">
        <v>51</v>
      </c>
      <c r="B15" s="89" t="s">
        <v>52</v>
      </c>
      <c r="C15" s="88"/>
      <c r="D15" s="16">
        <f>F19</f>
        <v>0</v>
      </c>
      <c r="E15" s="7"/>
    </row>
    <row r="16" spans="1:14">
      <c r="B16" s="54"/>
      <c r="C16" s="55"/>
      <c r="D16" s="16"/>
      <c r="E16" s="7"/>
    </row>
    <row r="17" spans="1:9" ht="15.75">
      <c r="A17" s="11"/>
      <c r="B17" s="80" t="s">
        <v>53</v>
      </c>
      <c r="C17" s="81"/>
      <c r="D17" s="25">
        <f>COUNTIFS(INDEX(Core2022[#Data],0,MATCH(B17,Core2022[#Headers],0)),"Y",Core2022[ccn],$F$2)</f>
        <v>0</v>
      </c>
      <c r="E17" s="12"/>
      <c r="F17" s="63"/>
      <c r="G17" s="13"/>
      <c r="H17" s="13"/>
      <c r="I17" s="13"/>
    </row>
    <row r="18" spans="1:9" ht="30" customHeight="1">
      <c r="B18" s="82" t="s">
        <v>54</v>
      </c>
      <c r="C18" s="83"/>
      <c r="D18" s="17"/>
      <c r="E18" s="8" t="s">
        <v>55</v>
      </c>
      <c r="F18" s="61" t="s">
        <v>56</v>
      </c>
    </row>
    <row r="19" spans="1:9">
      <c r="A19" s="3" t="s">
        <v>51</v>
      </c>
      <c r="B19" s="19" t="s">
        <v>25</v>
      </c>
      <c r="C19" s="3" t="s">
        <v>57</v>
      </c>
      <c r="D19" s="16">
        <f>SUM(E19:F19)</f>
        <v>0</v>
      </c>
      <c r="E19" s="4">
        <f>COUNTIFS(INDEX(Detailed2022[#Data],0,MATCH(A19,Detailed2022[#Headers],0)),"PHARM",Detailed2022[ccn],$F$2)</f>
        <v>0</v>
      </c>
      <c r="F19" s="62">
        <f>COUNTIFS(INDEX(Detailed2022[#Data],0,MATCH(A19,Detailed2022[#Headers],0)),"CO-LE",Detailed2022[ccn],$F$2)</f>
        <v>0</v>
      </c>
    </row>
    <row r="20" spans="1:9">
      <c r="A20" s="35"/>
      <c r="B20" s="36"/>
      <c r="C20" s="37"/>
      <c r="D20" s="18"/>
      <c r="E20" s="8" t="s">
        <v>58</v>
      </c>
      <c r="F20" s="61" t="s">
        <v>59</v>
      </c>
    </row>
    <row r="21" spans="1:9" ht="45">
      <c r="A21" s="9" t="s">
        <v>60</v>
      </c>
      <c r="B21" s="19" t="s">
        <v>25</v>
      </c>
      <c r="C21" s="9" t="s">
        <v>61</v>
      </c>
      <c r="D21" s="16">
        <f>SUM(E21:F21)</f>
        <v>0</v>
      </c>
      <c r="E21" s="4">
        <f>COUNTIFS(INDEX(Detailed2022[#Data],0,MATCH("abxStewardPos",Detailed2022[#Headers],0)),"PHY",Detailed2022[ccn],$F$2,INDEX(Detailed2022[#Data],0,MATCH("abxPharm",Detailed2022[#Headers],0)),"Y",Detailed2022[ccn],$F$2)</f>
        <v>0</v>
      </c>
      <c r="F21" s="62">
        <f>COUNTIFS(INDEX(Detailed2022[#Data],0,MATCH("abxStewardPos",Detailed2022[#Headers],0)),"OTH",Detailed2022[ccn],$F$2,INDEX(Detailed2022[#Data],0,MATCH("abxPharm",Detailed2022[#Headers],0)),"Y",Detailed2022[ccn],$F$2)</f>
        <v>0</v>
      </c>
    </row>
    <row r="22" spans="1:9">
      <c r="B22" s="56"/>
      <c r="C22" s="57"/>
      <c r="D22" s="16"/>
      <c r="E22" s="6"/>
    </row>
    <row r="23" spans="1:9" ht="15.75">
      <c r="A23" s="11"/>
      <c r="B23" s="80" t="s">
        <v>62</v>
      </c>
      <c r="C23" s="81"/>
      <c r="D23" s="25">
        <f>COUNTIFS(INDEX(Core2022[#Data],0,MATCH(B23,Core2022[#Headers],0)),"Y",Core2022[ccn],$F$2)</f>
        <v>0</v>
      </c>
      <c r="E23" s="14"/>
      <c r="F23" s="63"/>
      <c r="G23" s="13"/>
      <c r="H23" s="13"/>
      <c r="I23" s="13"/>
    </row>
    <row r="24" spans="1:9">
      <c r="B24" s="82" t="s">
        <v>63</v>
      </c>
      <c r="C24" s="83"/>
      <c r="D24" s="16"/>
    </row>
    <row r="25" spans="1:9" ht="30">
      <c r="A25" s="3" t="s">
        <v>64</v>
      </c>
      <c r="B25" s="19" t="s">
        <v>25</v>
      </c>
      <c r="C25" s="9" t="s">
        <v>65</v>
      </c>
      <c r="D25" s="16">
        <f>COUNTIFS(INDEX(Detailed2022[#Data],0,MATCH(A25,Detailed2022[#Headers],0)),"Y",Detailed2022[ccn],$F$2)</f>
        <v>0</v>
      </c>
    </row>
    <row r="26" spans="1:9">
      <c r="A26" s="3" t="s">
        <v>66</v>
      </c>
      <c r="B26" s="19" t="s">
        <v>25</v>
      </c>
      <c r="C26" s="9" t="s">
        <v>67</v>
      </c>
      <c r="D26" s="16">
        <f>COUNTIFS(INDEX(Detailed2022[#Data],0,MATCH(A26,Detailed2022[#Headers],0)),"Y",Detailed2022[ccn],$F$2)</f>
        <v>0</v>
      </c>
    </row>
    <row r="27" spans="1:9" ht="30">
      <c r="A27" s="3" t="s">
        <v>68</v>
      </c>
      <c r="B27" s="19" t="s">
        <v>25</v>
      </c>
      <c r="C27" s="9" t="s">
        <v>69</v>
      </c>
      <c r="D27" s="16">
        <f>COUNTIFS(INDEX(Detailed2022[#Data],0,MATCH(A27,Detailed2022[#Headers],0)),"Y",Detailed2022[ccn],$F$2)</f>
        <v>0</v>
      </c>
    </row>
    <row r="28" spans="1:9">
      <c r="A28" s="3" t="s">
        <v>70</v>
      </c>
      <c r="B28" s="19" t="s">
        <v>25</v>
      </c>
      <c r="C28" s="9" t="s">
        <v>71</v>
      </c>
      <c r="D28" s="16">
        <f>COUNTIFS(INDEX(Detailed2022[#Data],0,MATCH(A28,Detailed2022[#Headers],0)),"Y",Detailed2022[ccn],$F$2)</f>
        <v>0</v>
      </c>
    </row>
    <row r="29" spans="1:9">
      <c r="A29" s="3" t="s">
        <v>72</v>
      </c>
      <c r="B29" s="19" t="s">
        <v>25</v>
      </c>
      <c r="C29" s="9" t="s">
        <v>73</v>
      </c>
      <c r="D29" s="16">
        <f>COUNTIFS(INDEX(Detailed2022[#Data],0,MATCH(A29,Detailed2022[#Headers],0)),"Y",Detailed2022[ccn],$F$2)</f>
        <v>0</v>
      </c>
    </row>
    <row r="30" spans="1:9">
      <c r="A30" s="3" t="s">
        <v>74</v>
      </c>
      <c r="B30" s="19" t="s">
        <v>25</v>
      </c>
      <c r="C30" s="9" t="s">
        <v>75</v>
      </c>
      <c r="D30" s="16">
        <f>COUNTIFS(INDEX(Detailed2022[#Data],0,MATCH(A30,Detailed2022[#Headers],0)),"Y",Detailed2022[ccn],$F$2)</f>
        <v>0</v>
      </c>
    </row>
    <row r="31" spans="1:9" ht="30">
      <c r="A31" s="3" t="s">
        <v>76</v>
      </c>
      <c r="B31" s="19" t="s">
        <v>25</v>
      </c>
      <c r="C31" s="9" t="s">
        <v>77</v>
      </c>
      <c r="D31" s="16">
        <f>COUNTIFS(INDEX(Detailed2022[#Data],0,MATCH(A31,Detailed2022[#Headers],0)),"Y",Detailed2022[ccn],$F$2)</f>
        <v>0</v>
      </c>
    </row>
    <row r="32" spans="1:9" ht="45">
      <c r="A32" s="3" t="s">
        <v>78</v>
      </c>
      <c r="B32" s="19" t="s">
        <v>25</v>
      </c>
      <c r="C32" s="9" t="s">
        <v>79</v>
      </c>
      <c r="D32" s="16">
        <f>COUNTIFS(INDEX(Detailed2022[#Data],0,MATCH(A32,Detailed2022[#Headers],0)),"Y",Detailed2022[ccn],$F$2)</f>
        <v>0</v>
      </c>
    </row>
    <row r="33" spans="1:9">
      <c r="B33" s="92" t="s">
        <v>80</v>
      </c>
      <c r="C33" s="93"/>
      <c r="D33" s="16"/>
      <c r="E33" s="3" t="s">
        <v>81</v>
      </c>
      <c r="F33" s="3"/>
      <c r="G33" s="3" t="s">
        <v>82</v>
      </c>
    </row>
    <row r="34" spans="1:9">
      <c r="A34" s="3" t="s">
        <v>81</v>
      </c>
      <c r="B34" s="19" t="s">
        <v>25</v>
      </c>
      <c r="C34" s="38" t="s">
        <v>83</v>
      </c>
      <c r="D34" s="16">
        <f>COUNTIFS(INDEX(Detailed2022[#Data],0,MATCH(A34,Detailed2022[#Headers],0)),"Y",Detailed2022[ccn],$F$2)</f>
        <v>0</v>
      </c>
      <c r="E34" s="4" t="s">
        <v>84</v>
      </c>
      <c r="F34" s="4"/>
      <c r="G34" s="4">
        <f>D36</f>
        <v>0</v>
      </c>
    </row>
    <row r="35" spans="1:9">
      <c r="A35" s="3" t="s">
        <v>85</v>
      </c>
      <c r="B35" s="19" t="s">
        <v>25</v>
      </c>
      <c r="C35" s="38" t="s">
        <v>86</v>
      </c>
      <c r="D35" s="16">
        <f>COUNTIFS(INDEX(Detailed2022[#Data],0,MATCH(A35,Detailed2022[#Headers],0)),"Y",Detailed2022[ccn],$F$2)</f>
        <v>0</v>
      </c>
      <c r="E35" s="3" t="s">
        <v>85</v>
      </c>
    </row>
    <row r="36" spans="1:9" ht="60">
      <c r="A36" s="3" t="s">
        <v>82</v>
      </c>
      <c r="B36" s="19" t="s">
        <v>25</v>
      </c>
      <c r="C36" s="9" t="s">
        <v>87</v>
      </c>
      <c r="D36" s="16">
        <f>COUNTIFS(INDEX(Detailed2022[#Data],0,MATCH(A36,Detailed2022[#Headers],0)),"Y",Detailed2022[ccn],$F$2)</f>
        <v>0</v>
      </c>
      <c r="E36" s="4">
        <f>SUM(D34:D35)</f>
        <v>0</v>
      </c>
    </row>
    <row r="37" spans="1:9">
      <c r="B37" s="92" t="s">
        <v>88</v>
      </c>
      <c r="C37" s="93"/>
      <c r="D37" s="16"/>
    </row>
    <row r="38" spans="1:9" ht="15.6" customHeight="1">
      <c r="A38" s="3" t="s">
        <v>89</v>
      </c>
      <c r="B38" s="19" t="s">
        <v>25</v>
      </c>
      <c r="C38" s="9" t="s">
        <v>90</v>
      </c>
      <c r="D38" s="16">
        <f>COUNTIFS(INDEX(Detailed2022[#Data],0,MATCH(A38,Detailed2022[#Headers],0)),"Y",Detailed2022[ccn],$F$2)</f>
        <v>0</v>
      </c>
    </row>
    <row r="39" spans="1:9" ht="15.6" customHeight="1">
      <c r="A39" s="3" t="s">
        <v>91</v>
      </c>
      <c r="B39" s="19" t="s">
        <v>25</v>
      </c>
      <c r="C39" s="9" t="s">
        <v>92</v>
      </c>
      <c r="D39" s="16">
        <f>COUNTIFS(INDEX(Detailed2022[#Data],0,MATCH(A39,Detailed2022[#Headers],0)),"Y",Detailed2022[ccn],$F$2)</f>
        <v>0</v>
      </c>
    </row>
    <row r="40" spans="1:9" ht="15.6" customHeight="1">
      <c r="A40" s="3" t="s">
        <v>93</v>
      </c>
      <c r="B40" s="19" t="s">
        <v>25</v>
      </c>
      <c r="C40" s="9" t="s">
        <v>94</v>
      </c>
      <c r="D40" s="16">
        <f>COUNTIFS(INDEX(Detailed2022[#Data],0,MATCH(A40,Detailed2022[#Headers],0)),"Y",Detailed2022[ccn],$F$2)</f>
        <v>0</v>
      </c>
    </row>
    <row r="41" spans="1:9" ht="15.6" customHeight="1">
      <c r="B41" s="92" t="s">
        <v>95</v>
      </c>
      <c r="C41" s="93"/>
      <c r="D41" s="16"/>
    </row>
    <row r="42" spans="1:9" ht="15.6" customHeight="1">
      <c r="A42" s="3" t="s">
        <v>96</v>
      </c>
      <c r="B42" s="19" t="s">
        <v>25</v>
      </c>
      <c r="C42" s="9" t="s">
        <v>97</v>
      </c>
      <c r="D42" s="16">
        <f>COUNTIFS(INDEX(Detailed2022[#Data],0,MATCH(A42,Detailed2022[#Headers],0)),"Y",Detailed2022[ccn],$F$2)</f>
        <v>0</v>
      </c>
    </row>
    <row r="43" spans="1:9" ht="15.6" customHeight="1">
      <c r="A43" s="3" t="s">
        <v>98</v>
      </c>
      <c r="B43" s="19" t="s">
        <v>25</v>
      </c>
      <c r="C43" s="9" t="s">
        <v>99</v>
      </c>
      <c r="D43" s="16">
        <f>COUNTIFS(INDEX(Detailed2022[#Data],0,MATCH(A43,Detailed2022[#Headers],0)),"Y",Detailed2022[ccn],$F$2)</f>
        <v>0</v>
      </c>
    </row>
    <row r="44" spans="1:9" ht="15.6" customHeight="1">
      <c r="A44" s="3" t="s">
        <v>100</v>
      </c>
      <c r="B44" s="19" t="s">
        <v>25</v>
      </c>
      <c r="C44" s="9" t="s">
        <v>101</v>
      </c>
      <c r="D44" s="16">
        <f>COUNTIFS(INDEX(Detailed2022[#Data],0,MATCH(A44,Detailed2022[#Headers],0)),"Y",Detailed2022[ccn],$F$2)</f>
        <v>0</v>
      </c>
    </row>
    <row r="45" spans="1:9">
      <c r="B45" s="34"/>
      <c r="D45" s="16"/>
    </row>
    <row r="46" spans="1:9" ht="15.75">
      <c r="A46" s="11"/>
      <c r="B46" s="80" t="s">
        <v>102</v>
      </c>
      <c r="C46" s="81"/>
      <c r="D46" s="25">
        <f>COUNTIFS(INDEX(Core2022[#Data],0,MATCH(B46,Core2022[#Headers],0)),"Y",Core2022[ccn],$F$2)</f>
        <v>0</v>
      </c>
      <c r="E46" s="14"/>
      <c r="F46" s="63"/>
      <c r="G46" s="13"/>
      <c r="H46" s="13"/>
      <c r="I46" s="13"/>
    </row>
    <row r="47" spans="1:9" ht="69" customHeight="1">
      <c r="A47" s="3" t="s">
        <v>103</v>
      </c>
      <c r="B47" s="82" t="s">
        <v>104</v>
      </c>
      <c r="C47" s="83"/>
      <c r="D47" s="16">
        <f>COUNTIFS(INDEX(Detailed2022[#Data],0,MATCH(A47,Detailed2022[#Headers],0)),"Y",Detailed2022[ccn],$F$2)</f>
        <v>0</v>
      </c>
    </row>
    <row r="48" spans="1:9" ht="30" customHeight="1">
      <c r="A48" s="3" t="s">
        <v>105</v>
      </c>
      <c r="B48" s="84" t="s">
        <v>106</v>
      </c>
      <c r="C48" s="85"/>
      <c r="D48" s="16">
        <f>COUNTIFS(INDEX(Detailed2022[#Data],0,MATCH(A48,Detailed2022[#Headers],0)),"Y",Detailed2022[ccn],$F$2)</f>
        <v>0</v>
      </c>
    </row>
    <row r="49" spans="1:9" ht="30" customHeight="1">
      <c r="A49" s="3" t="s">
        <v>107</v>
      </c>
      <c r="B49" s="84" t="s">
        <v>108</v>
      </c>
      <c r="C49" s="85"/>
      <c r="D49" s="16">
        <f>COUNTIFS(INDEX(Detailed2022[#Data],0,MATCH(A49,Detailed2022[#Headers],0)),"Y",Detailed2022[ccn],$F$2)</f>
        <v>0</v>
      </c>
    </row>
    <row r="50" spans="1:9" ht="51" customHeight="1">
      <c r="A50" s="3" t="s">
        <v>109</v>
      </c>
      <c r="B50" s="84" t="s">
        <v>110</v>
      </c>
      <c r="C50" s="85"/>
      <c r="D50" s="16">
        <f>COUNTIFS(INDEX(Detailed2022[#Data],0,MATCH(A50,Detailed2022[#Headers],0)),"Y",Detailed2022[ccn],$F$2)</f>
        <v>0</v>
      </c>
    </row>
    <row r="51" spans="1:9">
      <c r="B51" s="82" t="s">
        <v>111</v>
      </c>
      <c r="C51" s="83"/>
      <c r="D51" s="16"/>
    </row>
    <row r="52" spans="1:9" s="32" customFormat="1">
      <c r="A52" s="32" t="s">
        <v>112</v>
      </c>
      <c r="B52" s="19" t="s">
        <v>25</v>
      </c>
      <c r="C52" s="32" t="s">
        <v>113</v>
      </c>
      <c r="D52" s="16">
        <f>COUNTIFS(INDEX(Detailed2022[#Data],0,MATCH(A52,Detailed2022[#Headers],0)),"Y",Detailed2022[ccn],$F$2)</f>
        <v>0</v>
      </c>
      <c r="E52" s="31"/>
      <c r="F52" s="64"/>
    </row>
    <row r="53" spans="1:9" s="32" customFormat="1" ht="30">
      <c r="A53" s="32" t="s">
        <v>114</v>
      </c>
      <c r="B53" s="19" t="s">
        <v>25</v>
      </c>
      <c r="C53" s="32" t="s">
        <v>115</v>
      </c>
      <c r="D53" s="16">
        <f>COUNTIFS(INDEX(Detailed2022[#Data],0,MATCH(A53,Detailed2022[#Headers],0)),"Y",Detailed2022[ccn],$F$2)</f>
        <v>0</v>
      </c>
      <c r="E53" s="31"/>
      <c r="F53" s="64"/>
    </row>
    <row r="54" spans="1:9" s="32" customFormat="1" ht="30">
      <c r="A54" s="32" t="s">
        <v>116</v>
      </c>
      <c r="B54" s="19" t="s">
        <v>25</v>
      </c>
      <c r="C54" s="32" t="s">
        <v>117</v>
      </c>
      <c r="D54" s="16">
        <f>COUNTIFS(INDEX(Detailed2022[#Data],0,MATCH(A54,Detailed2022[#Headers],0)),"Y",Detailed2022[ccn],$F$2)</f>
        <v>0</v>
      </c>
      <c r="E54" s="31"/>
      <c r="F54" s="64"/>
    </row>
    <row r="55" spans="1:9" s="32" customFormat="1">
      <c r="A55" s="32" t="s">
        <v>118</v>
      </c>
      <c r="B55" s="19" t="s">
        <v>25</v>
      </c>
      <c r="C55" s="32" t="s">
        <v>119</v>
      </c>
      <c r="D55" s="16">
        <f>COUNTIFS(INDEX(Detailed2022[#Data],0,MATCH(A55,Detailed2022[#Headers],0)),"Y",Detailed2022[ccn],$F$2)</f>
        <v>0</v>
      </c>
      <c r="E55" s="31"/>
      <c r="F55" s="64"/>
    </row>
    <row r="56" spans="1:9">
      <c r="B56" s="34"/>
      <c r="D56" s="16"/>
    </row>
    <row r="57" spans="1:9" ht="15.75">
      <c r="A57" s="11"/>
      <c r="B57" s="80" t="s">
        <v>120</v>
      </c>
      <c r="C57" s="81"/>
      <c r="D57" s="25">
        <f>COUNTIFS(INDEX(Core2022[#Data],0,MATCH(B57,Core2022[#Headers],0)),"Y",Core2022[ccn],$F$2)</f>
        <v>0</v>
      </c>
      <c r="E57" s="14"/>
      <c r="F57" s="63"/>
      <c r="G57" s="13"/>
      <c r="H57" s="13"/>
      <c r="I57" s="13"/>
    </row>
    <row r="58" spans="1:9" ht="48.95" customHeight="1">
      <c r="A58" s="32" t="s">
        <v>33</v>
      </c>
      <c r="B58" s="84" t="s">
        <v>121</v>
      </c>
      <c r="C58" s="85"/>
      <c r="D58" s="16">
        <f>COUNTIFS(INDEX(Detailed2022[#Data],0,MATCH(A58,Detailed2022[#Headers],0)),"Y",Detailed2022[ccn],$F$2)</f>
        <v>0</v>
      </c>
    </row>
    <row r="59" spans="1:9" ht="34.5" customHeight="1">
      <c r="A59" s="3" t="s">
        <v>81</v>
      </c>
      <c r="B59" s="86" t="s">
        <v>122</v>
      </c>
      <c r="C59" s="87"/>
      <c r="D59" s="16">
        <f>COUNTIFS(INDEX(Detailed2022[#Data],0,MATCH(A59,Detailed2022[#Headers],0)),"Y",Detailed2022[ccn],$F$2)</f>
        <v>0</v>
      </c>
    </row>
    <row r="60" spans="1:9" ht="34.5" customHeight="1">
      <c r="B60" s="84" t="s">
        <v>123</v>
      </c>
      <c r="C60" s="85"/>
      <c r="D60" s="16"/>
    </row>
    <row r="61" spans="1:9" ht="15.75">
      <c r="A61" s="3" t="s">
        <v>124</v>
      </c>
      <c r="B61" s="39"/>
      <c r="C61" s="40" t="s">
        <v>125</v>
      </c>
      <c r="D61" s="16">
        <f>COUNTIFS(INDEX(Detailed2022[#Data],0,MATCH(A61,Detailed2022[#Headers],0)),"Y",Detailed2022[ccn],$F$2)</f>
        <v>0</v>
      </c>
    </row>
    <row r="62" spans="1:9" ht="15.75">
      <c r="A62" s="3" t="s">
        <v>126</v>
      </c>
      <c r="B62" s="39"/>
      <c r="C62" s="40" t="s">
        <v>127</v>
      </c>
      <c r="D62" s="16">
        <f>COUNTIFS(INDEX(Detailed2022[#Data],0,MATCH(A62,Detailed2022[#Headers],0)),"Y",Detailed2022[ccn],$F$2)</f>
        <v>0</v>
      </c>
    </row>
    <row r="63" spans="1:9">
      <c r="A63" s="3" t="s">
        <v>128</v>
      </c>
      <c r="B63" s="41" t="s">
        <v>129</v>
      </c>
      <c r="C63" s="40"/>
      <c r="D63" s="16">
        <f>COUNTIFS(INDEX(Detailed2022[#Data],0,MATCH(A63,Detailed2022[#Headers],0)),"Y",Detailed2022[ccn],$F$2)</f>
        <v>0</v>
      </c>
    </row>
    <row r="64" spans="1:9" ht="32.1" customHeight="1">
      <c r="A64" s="3" t="s">
        <v>130</v>
      </c>
      <c r="B64" s="84" t="s">
        <v>131</v>
      </c>
      <c r="C64" s="85"/>
      <c r="D64" s="16">
        <f>COUNTIFS(INDEX(Detailed2022[#Data],0,MATCH(A64,Detailed2022[#Headers],0)),"Y",Detailed2022[ccn],$F$2)</f>
        <v>0</v>
      </c>
    </row>
    <row r="65" spans="1:9">
      <c r="B65" s="34"/>
      <c r="D65" s="16"/>
    </row>
    <row r="66" spans="1:9" ht="15.75">
      <c r="A66" s="11"/>
      <c r="B66" s="80" t="s">
        <v>132</v>
      </c>
      <c r="C66" s="81"/>
      <c r="D66" s="47">
        <f>COUNTIFS(INDEX(Core2022[#Data],0,MATCH(B66,Core2022[#Headers],0)),"Y",Core2022[ccn],$F$2)</f>
        <v>0</v>
      </c>
      <c r="E66" s="43"/>
      <c r="F66" s="63"/>
      <c r="G66" s="13"/>
      <c r="H66" s="13"/>
      <c r="I66" s="13"/>
    </row>
    <row r="67" spans="1:9">
      <c r="B67" s="41" t="s">
        <v>133</v>
      </c>
      <c r="E67" s="44"/>
    </row>
    <row r="68" spans="1:9">
      <c r="A68" s="3" t="s">
        <v>81</v>
      </c>
      <c r="B68" s="41"/>
      <c r="C68" s="3" t="s">
        <v>134</v>
      </c>
      <c r="D68" s="4">
        <f>COUNTIFS(INDEX(Detailed2022[#Data],0,MATCH(A68,Detailed2022[#Headers],0)),"Y",Detailed2022[ccn],$F$2)</f>
        <v>0</v>
      </c>
      <c r="E68" s="44"/>
    </row>
    <row r="69" spans="1:9">
      <c r="A69" s="3" t="s">
        <v>85</v>
      </c>
      <c r="B69" s="41"/>
      <c r="C69" s="3" t="s">
        <v>86</v>
      </c>
      <c r="D69" s="4">
        <f>COUNTIFS(INDEX(Detailed2022[#Data],0,MATCH(A69,Detailed2022[#Headers],0)),"Y",Detailed2022[ccn],$F$2)</f>
        <v>0</v>
      </c>
      <c r="E69" s="44"/>
    </row>
    <row r="70" spans="1:9" ht="51" customHeight="1">
      <c r="B70" s="82" t="s">
        <v>135</v>
      </c>
      <c r="C70" s="83"/>
      <c r="E70" s="44"/>
    </row>
    <row r="71" spans="1:9">
      <c r="A71" s="3" t="s">
        <v>136</v>
      </c>
      <c r="B71" s="19" t="s">
        <v>25</v>
      </c>
      <c r="C71" s="3" t="s">
        <v>137</v>
      </c>
      <c r="D71" s="4">
        <f>COUNTIFS(INDEX(Detailed2022[#Data],0,MATCH(A71,Detailed2022[#Headers],0)),"Y",Detailed2022[ccn],$F$2)</f>
        <v>0</v>
      </c>
      <c r="E71" s="44"/>
    </row>
    <row r="72" spans="1:9">
      <c r="A72" s="3" t="s">
        <v>138</v>
      </c>
      <c r="B72" s="19" t="s">
        <v>25</v>
      </c>
      <c r="C72" s="3" t="s">
        <v>139</v>
      </c>
      <c r="D72" s="4">
        <f>COUNTIFS(INDEX(Detailed2022[#Data],0,MATCH(A72,Detailed2022[#Headers],0)),"Y",Detailed2022[ccn],$F$2)</f>
        <v>0</v>
      </c>
      <c r="E72" s="44"/>
    </row>
    <row r="73" spans="1:9">
      <c r="A73" s="3" t="s">
        <v>140</v>
      </c>
      <c r="B73" s="19" t="s">
        <v>25</v>
      </c>
      <c r="C73" s="3" t="s">
        <v>141</v>
      </c>
      <c r="D73" s="4">
        <f>COUNTIFS(INDEX(Detailed2022[#Data],0,MATCH(A73,Detailed2022[#Headers],0)),"Y",Detailed2022[ccn],$F$2)</f>
        <v>0</v>
      </c>
      <c r="E73" s="44"/>
    </row>
    <row r="74" spans="1:9" ht="56.25" customHeight="1">
      <c r="A74" s="3" t="s">
        <v>142</v>
      </c>
      <c r="B74" s="84" t="s">
        <v>143</v>
      </c>
      <c r="C74" s="85"/>
      <c r="D74" s="4">
        <f>COUNTIFS(INDEX(Detailed2022[#Data],0,MATCH(A74,Detailed2022[#Headers],0)),"Y",Detailed2022[ccn],$F$2)</f>
        <v>0</v>
      </c>
      <c r="E74" s="44"/>
    </row>
    <row r="75" spans="1:9">
      <c r="A75" s="3" t="s">
        <v>144</v>
      </c>
      <c r="B75" s="41" t="s">
        <v>145</v>
      </c>
      <c r="D75" s="4">
        <f>COUNTIFS(INDEX(Detailed2022[#Data],0,MATCH(A75,Detailed2022[#Headers],0)),"Y",Detailed2022[ccn],$F$2)</f>
        <v>0</v>
      </c>
      <c r="E75" s="44"/>
    </row>
    <row r="76" spans="1:9">
      <c r="A76" s="20"/>
      <c r="B76" s="21"/>
      <c r="C76" s="20"/>
      <c r="D76" s="42"/>
      <c r="E76" s="45"/>
      <c r="F76" s="65"/>
      <c r="G76" s="22"/>
      <c r="H76" s="22"/>
      <c r="I76" s="22"/>
    </row>
  </sheetData>
  <protectedRanges>
    <protectedRange sqref="F2" name="Hospital"/>
  </protectedRanges>
  <mergeCells count="29">
    <mergeCell ref="F11:I11"/>
    <mergeCell ref="B47:C47"/>
    <mergeCell ref="B48:C48"/>
    <mergeCell ref="B15:C15"/>
    <mergeCell ref="B1:C1"/>
    <mergeCell ref="B2:C2"/>
    <mergeCell ref="B3:C3"/>
    <mergeCell ref="B11:C11"/>
    <mergeCell ref="B24:C24"/>
    <mergeCell ref="B33:C33"/>
    <mergeCell ref="B37:C37"/>
    <mergeCell ref="B41:C41"/>
    <mergeCell ref="B46:C46"/>
    <mergeCell ref="B66:C66"/>
    <mergeCell ref="B13:C13"/>
    <mergeCell ref="B70:C70"/>
    <mergeCell ref="B74:C74"/>
    <mergeCell ref="B50:C50"/>
    <mergeCell ref="B51:C51"/>
    <mergeCell ref="B57:C57"/>
    <mergeCell ref="B58:C58"/>
    <mergeCell ref="B59:C59"/>
    <mergeCell ref="B60:C60"/>
    <mergeCell ref="B64:C64"/>
    <mergeCell ref="B49:C49"/>
    <mergeCell ref="B14:C14"/>
    <mergeCell ref="B17:C17"/>
    <mergeCell ref="B18:C18"/>
    <mergeCell ref="B23:C23"/>
  </mergeCells>
  <pageMargins left="0.7" right="0.7" top="0.75" bottom="0.75" header="0.3" footer="0.3"/>
  <pageSetup scale="8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DAF7E-C39B-4684-B33E-C599DA33AEF2}">
  <sheetPr>
    <tabColor rgb="FF92D050"/>
    <pageSetUpPr fitToPage="1"/>
  </sheetPr>
  <dimension ref="A1:M76"/>
  <sheetViews>
    <sheetView showGridLines="0" workbookViewId="0">
      <selection activeCell="H4" sqref="H4"/>
    </sheetView>
  </sheetViews>
  <sheetFormatPr defaultColWidth="9.140625" defaultRowHeight="15"/>
  <cols>
    <col min="1" max="1" width="40.5703125" style="3" bestFit="1" customWidth="1"/>
    <col min="2" max="2" width="8.42578125" style="6" customWidth="1"/>
    <col min="3" max="3" width="79.7109375" style="3" customWidth="1"/>
    <col min="4" max="4" width="27.140625" style="4" bestFit="1" customWidth="1"/>
    <col min="5" max="5" width="8.42578125" style="4" hidden="1" customWidth="1"/>
    <col min="6" max="6" width="18.28515625" style="5" bestFit="1" customWidth="1"/>
    <col min="7" max="7" width="17.7109375" style="6" bestFit="1" customWidth="1"/>
    <col min="8" max="10" width="17.7109375" style="6" customWidth="1"/>
    <col min="11" max="11" width="20.85546875" style="6" hidden="1" customWidth="1"/>
    <col min="12" max="12" width="18.140625" style="6" hidden="1" customWidth="1"/>
    <col min="13" max="13" width="0" style="6" hidden="1" customWidth="1"/>
    <col min="14" max="16384" width="9.140625" style="6"/>
  </cols>
  <sheetData>
    <row r="1" spans="1:13" s="2" customFormat="1" ht="31.5" customHeight="1">
      <c r="A1" s="10" t="s">
        <v>18</v>
      </c>
      <c r="B1" s="90" t="s">
        <v>19</v>
      </c>
      <c r="C1" s="91"/>
      <c r="D1" s="53" t="s">
        <v>20</v>
      </c>
      <c r="E1" s="29"/>
      <c r="F1" s="70" t="s">
        <v>146</v>
      </c>
      <c r="G1" s="29" t="s">
        <v>147</v>
      </c>
    </row>
    <row r="2" spans="1:13" ht="15.75">
      <c r="A2" s="11"/>
      <c r="B2" s="80" t="s">
        <v>22</v>
      </c>
      <c r="C2" s="81"/>
      <c r="D2" s="47">
        <f>COUNTIFS(INDEX(Core2022[#Data],0,MATCH(B2,Core2022[#Headers],0)),"Y",Core2022[state],$G$2)</f>
        <v>0</v>
      </c>
      <c r="E2" s="66" t="str">
        <f>IFERROR(D2/$F$2, "%")</f>
        <v>%</v>
      </c>
      <c r="F2" s="25">
        <f>COUNTIF('2022 Core Data'!D:D, '2022 Survey Summary State'!G2)</f>
        <v>0</v>
      </c>
      <c r="G2" s="46" t="s">
        <v>148</v>
      </c>
      <c r="H2" s="13"/>
      <c r="I2" s="13"/>
      <c r="J2" s="13"/>
    </row>
    <row r="3" spans="1:13">
      <c r="B3" s="82" t="s">
        <v>23</v>
      </c>
      <c r="C3" s="83"/>
      <c r="E3" s="67"/>
      <c r="G3" s="30"/>
      <c r="H3" s="30"/>
      <c r="I3" s="30"/>
    </row>
    <row r="4" spans="1:13" ht="30" customHeight="1">
      <c r="A4" s="3" t="s">
        <v>24</v>
      </c>
      <c r="B4" s="19" t="s">
        <v>25</v>
      </c>
      <c r="C4" s="9" t="s">
        <v>26</v>
      </c>
      <c r="D4" s="4">
        <f>COUNTIFS(INDEX(Detailed2022[#Data],0,MATCH(A4,Detailed2022[#Headers],0)),"Y",Detailed2022[state],$G$2)</f>
        <v>0</v>
      </c>
      <c r="E4" s="66" t="str">
        <f t="shared" ref="E4:E11" si="0">IFERROR(D4/$F$2, "%")</f>
        <v>%</v>
      </c>
      <c r="G4" s="30"/>
      <c r="H4" s="30"/>
      <c r="I4" s="30"/>
    </row>
    <row r="5" spans="1:13" ht="30" customHeight="1">
      <c r="A5" s="3" t="s">
        <v>27</v>
      </c>
      <c r="B5" s="19" t="s">
        <v>25</v>
      </c>
      <c r="C5" s="9" t="s">
        <v>28</v>
      </c>
      <c r="D5" s="4">
        <f>COUNTIFS(INDEX(Detailed2022[#Data],0,MATCH(A5,Detailed2022[#Headers],0)),"Y",Detailed2022[state],$G$2)</f>
        <v>0</v>
      </c>
      <c r="E5" s="66" t="str">
        <f t="shared" si="0"/>
        <v>%</v>
      </c>
      <c r="G5" s="30"/>
      <c r="H5" s="30"/>
      <c r="I5" s="30"/>
    </row>
    <row r="6" spans="1:13" ht="30" customHeight="1">
      <c r="A6" s="3" t="s">
        <v>29</v>
      </c>
      <c r="B6" s="19" t="s">
        <v>25</v>
      </c>
      <c r="C6" s="9" t="s">
        <v>30</v>
      </c>
      <c r="D6" s="4">
        <f>COUNTIFS(INDEX(Detailed2022[#Data],0,MATCH(A6,Detailed2022[#Headers],0)),"Y",Detailed2022[state],$G$2)</f>
        <v>0</v>
      </c>
      <c r="E6" s="66" t="str">
        <f t="shared" si="0"/>
        <v>%</v>
      </c>
      <c r="G6" s="30"/>
      <c r="H6" s="30"/>
      <c r="I6" s="30"/>
    </row>
    <row r="7" spans="1:13" ht="30" customHeight="1">
      <c r="A7" s="3" t="s">
        <v>31</v>
      </c>
      <c r="B7" s="19" t="s">
        <v>25</v>
      </c>
      <c r="C7" s="9" t="s">
        <v>32</v>
      </c>
      <c r="D7" s="4">
        <f>COUNTIFS(INDEX(Detailed2022[#Data],0,MATCH(A7,Detailed2022[#Headers],0)),"Y",Detailed2022[state],$G$2)</f>
        <v>0</v>
      </c>
      <c r="E7" s="66" t="str">
        <f t="shared" si="0"/>
        <v>%</v>
      </c>
    </row>
    <row r="8" spans="1:13" ht="30" customHeight="1">
      <c r="A8" s="3" t="s">
        <v>33</v>
      </c>
      <c r="B8" s="19" t="s">
        <v>25</v>
      </c>
      <c r="C8" s="9" t="s">
        <v>34</v>
      </c>
      <c r="D8" s="4">
        <f>COUNTIFS(INDEX(Detailed2022[#Data],0,MATCH(A8,Detailed2022[#Headers],0)),"Y",Detailed2022[state],$G$2)</f>
        <v>0</v>
      </c>
      <c r="E8" s="66" t="str">
        <f t="shared" si="0"/>
        <v>%</v>
      </c>
    </row>
    <row r="9" spans="1:13" ht="30" customHeight="1">
      <c r="A9" s="3" t="s">
        <v>35</v>
      </c>
      <c r="B9" s="19" t="s">
        <v>25</v>
      </c>
      <c r="C9" s="9" t="s">
        <v>36</v>
      </c>
      <c r="D9" s="4">
        <f>COUNTIFS(INDEX(Detailed2022[#Data],0,MATCH(A9,Detailed2022[#Headers],0)),"Y",Detailed2022[state],$G$2)</f>
        <v>0</v>
      </c>
      <c r="E9" s="66" t="str">
        <f t="shared" si="0"/>
        <v>%</v>
      </c>
      <c r="F9" s="8" t="s">
        <v>37</v>
      </c>
      <c r="G9" s="8" t="s">
        <v>38</v>
      </c>
      <c r="H9" s="8" t="s">
        <v>39</v>
      </c>
    </row>
    <row r="10" spans="1:13" ht="96.75" customHeight="1">
      <c r="A10" s="9" t="s">
        <v>40</v>
      </c>
      <c r="B10" s="19" t="s">
        <v>25</v>
      </c>
      <c r="C10" s="33" t="s">
        <v>41</v>
      </c>
      <c r="D10" s="4">
        <f>MAX(F10:H10)</f>
        <v>0</v>
      </c>
      <c r="E10" s="66" t="str">
        <f t="shared" si="0"/>
        <v>%</v>
      </c>
      <c r="F10" s="4">
        <f>COUNTIFS(INDEX(Detailed2022[#Data],0,MATCH(F9,Detailed2022[#Headers],0)),"Y",Detailed2022[state],$G$2)</f>
        <v>0</v>
      </c>
      <c r="G10" s="4">
        <f>COUNTIFS(INDEX(Detailed2022[#Data],0,MATCH(G9,Detailed2022[#Headers],0)),"Y",Detailed2022[state],$G$2)</f>
        <v>0</v>
      </c>
      <c r="H10" s="4">
        <f>COUNTIFS(INDEX(Detailed2022[#Data],0,MATCH(H9,Detailed2022[#Headers],0)),"Y",Detailed2022[state],$G$2)</f>
        <v>0</v>
      </c>
      <c r="K10" s="6" t="s">
        <v>37</v>
      </c>
      <c r="L10" s="6" t="s">
        <v>42</v>
      </c>
      <c r="M10" s="6" t="s">
        <v>43</v>
      </c>
    </row>
    <row r="11" spans="1:13" ht="49.5" customHeight="1">
      <c r="A11" s="3" t="s">
        <v>44</v>
      </c>
      <c r="B11" s="82" t="s">
        <v>45</v>
      </c>
      <c r="C11" s="83"/>
      <c r="D11" s="4">
        <f>MAX(COUNTIFS(INDEX(Detailed2022[#Data],0,MATCH(K11,Detailed2022[#Headers],0)),"Y",Detailed2022[state],$G$2),COUNTIFS(INDEX(Detailed2022[#Data],0,MATCH(L11,Detailed2022[#Headers],0)),"Y",Detailed2022[state],$G$2))</f>
        <v>0</v>
      </c>
      <c r="E11" s="69" t="str">
        <f t="shared" si="0"/>
        <v>%</v>
      </c>
      <c r="G11" s="88"/>
      <c r="H11" s="88"/>
      <c r="I11" s="88"/>
      <c r="J11" s="88"/>
      <c r="K11" s="6" t="s">
        <v>46</v>
      </c>
      <c r="L11" s="6" t="s">
        <v>47</v>
      </c>
    </row>
    <row r="12" spans="1:13">
      <c r="B12" s="34"/>
      <c r="E12" s="67"/>
      <c r="F12" s="7"/>
    </row>
    <row r="13" spans="1:13" ht="15.75">
      <c r="A13" s="11"/>
      <c r="B13" s="80" t="s">
        <v>48</v>
      </c>
      <c r="C13" s="81"/>
      <c r="D13" s="47">
        <f>COUNTIFS(INDEX(Core2022[#Data],0,MATCH(B13,Core2022[#Headers],0)),"Y",Core2022[state],$G$2)</f>
        <v>0</v>
      </c>
      <c r="E13" s="66" t="str">
        <f>IFERROR(D13/$F$2, "%")</f>
        <v>%</v>
      </c>
      <c r="F13" s="12"/>
      <c r="G13" s="13"/>
      <c r="H13" s="13"/>
      <c r="I13" s="13"/>
      <c r="J13" s="13"/>
    </row>
    <row r="14" spans="1:13" ht="30" customHeight="1">
      <c r="A14" s="3" t="s">
        <v>49</v>
      </c>
      <c r="B14" s="82" t="s">
        <v>50</v>
      </c>
      <c r="C14" s="83"/>
      <c r="D14" s="4">
        <f>COUNTIFS(INDEX(Detailed2022[#Data],0,MATCH(A14,Detailed2022[#Headers],0)),"Y",Detailed2022[state],$G$2)</f>
        <v>0</v>
      </c>
      <c r="E14" s="66" t="str">
        <f>IFERROR(D14/$F$2, "%")</f>
        <v>%</v>
      </c>
      <c r="F14" s="7"/>
    </row>
    <row r="15" spans="1:13" ht="30" customHeight="1">
      <c r="A15" s="3" t="s">
        <v>51</v>
      </c>
      <c r="B15" s="89" t="s">
        <v>52</v>
      </c>
      <c r="C15" s="88"/>
      <c r="D15" s="4">
        <f>G19</f>
        <v>0</v>
      </c>
      <c r="E15" s="69" t="str">
        <f>IFERROR(D15/$F$2, "%")</f>
        <v>%</v>
      </c>
      <c r="F15" s="7"/>
    </row>
    <row r="16" spans="1:13">
      <c r="B16" s="34"/>
      <c r="E16" s="67"/>
      <c r="F16" s="7"/>
    </row>
    <row r="17" spans="1:10" ht="15.75">
      <c r="A17" s="11"/>
      <c r="B17" s="80" t="s">
        <v>53</v>
      </c>
      <c r="C17" s="81"/>
      <c r="D17" s="47">
        <f>COUNTIFS(INDEX(Core2022[#Data],0,MATCH(B17,Core2022[#Headers],0)),"Y",Core2022[state],$G$2)</f>
        <v>0</v>
      </c>
      <c r="E17" s="66" t="str">
        <f>IFERROR(D17/$F$2, "%")</f>
        <v>%</v>
      </c>
      <c r="F17" s="12"/>
      <c r="G17" s="13"/>
      <c r="H17" s="13"/>
      <c r="I17" s="13"/>
      <c r="J17" s="13"/>
    </row>
    <row r="18" spans="1:10" ht="30" customHeight="1">
      <c r="B18" s="82" t="s">
        <v>54</v>
      </c>
      <c r="C18" s="83"/>
      <c r="D18" s="8"/>
      <c r="E18" s="68"/>
      <c r="F18" s="8" t="s">
        <v>55</v>
      </c>
      <c r="G18" s="8" t="s">
        <v>56</v>
      </c>
    </row>
    <row r="19" spans="1:10" ht="15.75">
      <c r="A19" s="3" t="s">
        <v>51</v>
      </c>
      <c r="B19" s="19" t="s">
        <v>25</v>
      </c>
      <c r="C19" s="3" t="s">
        <v>57</v>
      </c>
      <c r="D19" s="4">
        <f>SUM(F19:G19)</f>
        <v>0</v>
      </c>
      <c r="E19" s="66" t="str">
        <f>IFERROR(D19/$F$2, "%")</f>
        <v>%</v>
      </c>
      <c r="F19" s="4">
        <f>COUNTIFS(INDEX(Detailed2022[#Data],0,MATCH(A19,Detailed2022[#Headers],0)),"PHARM",Detailed2022[state],$G$2)</f>
        <v>0</v>
      </c>
      <c r="G19" s="4">
        <f>COUNTIFS(INDEX(Detailed2022[#Data],0,MATCH(A19,Detailed2022[#Headers],0)),"CO-LE",Detailed2022[state],$G$2)</f>
        <v>0</v>
      </c>
    </row>
    <row r="20" spans="1:10" ht="15.75">
      <c r="A20" s="35"/>
      <c r="B20" s="36"/>
      <c r="C20" s="37"/>
      <c r="D20" s="48"/>
      <c r="E20" s="66"/>
      <c r="F20" s="8" t="s">
        <v>58</v>
      </c>
      <c r="G20" s="8" t="s">
        <v>59</v>
      </c>
    </row>
    <row r="21" spans="1:10" ht="45">
      <c r="A21" s="9" t="s">
        <v>60</v>
      </c>
      <c r="B21" s="19" t="s">
        <v>25</v>
      </c>
      <c r="C21" s="9" t="s">
        <v>61</v>
      </c>
      <c r="D21" s="4">
        <f>SUM(F21:G21)</f>
        <v>0</v>
      </c>
      <c r="E21" s="66" t="str">
        <f>IFERROR(D21/$F$2, "%")</f>
        <v>%</v>
      </c>
      <c r="F21" s="4">
        <f>COUNTIFS(INDEX(Detailed2022[#Data],0,MATCH("abxStewardPos",Detailed2022[#Headers],0)),"PHY",Detailed2022[state],$G$2,INDEX(Detailed2022[#Data],0,MATCH("abxPharm",Detailed2022[#Headers],0)),"Y",Detailed2022[state],$G$2)</f>
        <v>0</v>
      </c>
      <c r="G21" s="4">
        <f>COUNTIFS(INDEX(Detailed2022[#Data],0,MATCH("abxStewardPos",Detailed2022[#Headers],0)),"OTH",Detailed2022[state],$G$2,INDEX(Detailed2022[#Data],0,MATCH("abxPharm",Detailed2022[#Headers],0)),"Y",Detailed2022[state],$G$2)</f>
        <v>0</v>
      </c>
    </row>
    <row r="22" spans="1:10">
      <c r="B22" s="34"/>
      <c r="E22" s="67"/>
    </row>
    <row r="23" spans="1:10" ht="15.75">
      <c r="A23" s="11"/>
      <c r="B23" s="80" t="s">
        <v>62</v>
      </c>
      <c r="C23" s="81"/>
      <c r="D23" s="47">
        <f>COUNTIFS(INDEX(Core2022[#Data],0,MATCH(B23,Core2022[#Headers],0)),"Y",Core2022[state],$G$2)</f>
        <v>0</v>
      </c>
      <c r="E23" s="66" t="str">
        <f>IFERROR(D23/$F$2, "%")</f>
        <v>%</v>
      </c>
      <c r="F23" s="14"/>
      <c r="G23" s="13"/>
      <c r="H23" s="13"/>
      <c r="I23" s="13"/>
      <c r="J23" s="13"/>
    </row>
    <row r="24" spans="1:10">
      <c r="B24" s="82" t="s">
        <v>63</v>
      </c>
      <c r="C24" s="83"/>
      <c r="E24" s="67"/>
    </row>
    <row r="25" spans="1:10" ht="30">
      <c r="A25" s="3" t="s">
        <v>64</v>
      </c>
      <c r="B25" s="19" t="s">
        <v>25</v>
      </c>
      <c r="C25" s="9" t="s">
        <v>65</v>
      </c>
      <c r="D25" s="4">
        <f>COUNTIFS(INDEX(Detailed2022[#Data],0,MATCH(A25,Detailed2022[#Headers],0)),"Y",Detailed2022[state],$G$2)</f>
        <v>0</v>
      </c>
      <c r="E25" s="66" t="str">
        <f t="shared" ref="E25:E32" si="1">IFERROR(D25/$F$2, "%")</f>
        <v>%</v>
      </c>
    </row>
    <row r="26" spans="1:10" ht="15.75">
      <c r="A26" s="3" t="s">
        <v>66</v>
      </c>
      <c r="B26" s="19" t="s">
        <v>25</v>
      </c>
      <c r="C26" s="9" t="s">
        <v>67</v>
      </c>
      <c r="D26" s="4">
        <f>COUNTIFS(INDEX(Detailed2022[#Data],0,MATCH(A26,Detailed2022[#Headers],0)),"Y",Detailed2022[state],$G$2)</f>
        <v>0</v>
      </c>
      <c r="E26" s="66" t="str">
        <f t="shared" si="1"/>
        <v>%</v>
      </c>
    </row>
    <row r="27" spans="1:10" ht="30">
      <c r="A27" s="3" t="s">
        <v>68</v>
      </c>
      <c r="B27" s="19" t="s">
        <v>25</v>
      </c>
      <c r="C27" s="9" t="s">
        <v>69</v>
      </c>
      <c r="D27" s="4">
        <f>COUNTIFS(INDEX(Detailed2022[#Data],0,MATCH(A27,Detailed2022[#Headers],0)),"Y",Detailed2022[state],$G$2)</f>
        <v>0</v>
      </c>
      <c r="E27" s="66" t="str">
        <f t="shared" si="1"/>
        <v>%</v>
      </c>
    </row>
    <row r="28" spans="1:10" ht="15.75">
      <c r="A28" s="3" t="s">
        <v>70</v>
      </c>
      <c r="B28" s="19" t="s">
        <v>25</v>
      </c>
      <c r="C28" s="9" t="s">
        <v>71</v>
      </c>
      <c r="D28" s="4">
        <f>COUNTIFS(INDEX(Detailed2022[#Data],0,MATCH(A28,Detailed2022[#Headers],0)),"Y",Detailed2022[state],$G$2)</f>
        <v>0</v>
      </c>
      <c r="E28" s="66" t="str">
        <f t="shared" si="1"/>
        <v>%</v>
      </c>
    </row>
    <row r="29" spans="1:10" ht="15.75">
      <c r="A29" s="3" t="s">
        <v>72</v>
      </c>
      <c r="B29" s="19" t="s">
        <v>25</v>
      </c>
      <c r="C29" s="9" t="s">
        <v>73</v>
      </c>
      <c r="D29" s="4">
        <f>COUNTIFS(INDEX(Detailed2022[#Data],0,MATCH(A29,Detailed2022[#Headers],0)),"Y",Detailed2022[state],$G$2)</f>
        <v>0</v>
      </c>
      <c r="E29" s="66" t="str">
        <f t="shared" si="1"/>
        <v>%</v>
      </c>
    </row>
    <row r="30" spans="1:10" ht="15.75">
      <c r="A30" s="3" t="s">
        <v>74</v>
      </c>
      <c r="B30" s="19" t="s">
        <v>25</v>
      </c>
      <c r="C30" s="9" t="s">
        <v>75</v>
      </c>
      <c r="D30" s="4">
        <f>COUNTIFS(INDEX(Detailed2022[#Data],0,MATCH(A30,Detailed2022[#Headers],0)),"Y",Detailed2022[state],$G$2)</f>
        <v>0</v>
      </c>
      <c r="E30" s="66" t="str">
        <f t="shared" si="1"/>
        <v>%</v>
      </c>
    </row>
    <row r="31" spans="1:10" ht="30">
      <c r="A31" s="3" t="s">
        <v>76</v>
      </c>
      <c r="B31" s="19" t="s">
        <v>25</v>
      </c>
      <c r="C31" s="9" t="s">
        <v>77</v>
      </c>
      <c r="D31" s="4">
        <f>COUNTIFS(INDEX(Detailed2022[#Data],0,MATCH(A31,Detailed2022[#Headers],0)),"Y",Detailed2022[state],$G$2)</f>
        <v>0</v>
      </c>
      <c r="E31" s="66" t="str">
        <f t="shared" si="1"/>
        <v>%</v>
      </c>
    </row>
    <row r="32" spans="1:10" ht="45">
      <c r="A32" s="3" t="s">
        <v>78</v>
      </c>
      <c r="B32" s="19" t="s">
        <v>25</v>
      </c>
      <c r="C32" s="9" t="s">
        <v>79</v>
      </c>
      <c r="D32" s="4">
        <f>COUNTIFS(INDEX(Detailed2022[#Data],0,MATCH(A32,Detailed2022[#Headers],0)),"Y",Detailed2022[state],$G$2)</f>
        <v>0</v>
      </c>
      <c r="E32" s="66" t="str">
        <f t="shared" si="1"/>
        <v>%</v>
      </c>
    </row>
    <row r="33" spans="1:10">
      <c r="B33" s="92" t="s">
        <v>80</v>
      </c>
      <c r="C33" s="93"/>
      <c r="E33" s="67"/>
      <c r="F33" s="6"/>
    </row>
    <row r="34" spans="1:10" ht="15.75">
      <c r="A34" s="3" t="s">
        <v>81</v>
      </c>
      <c r="B34" s="19" t="s">
        <v>25</v>
      </c>
      <c r="C34" s="38" t="s">
        <v>83</v>
      </c>
      <c r="D34" s="4">
        <f>COUNTIFS(INDEX(Detailed2022[#Data],0,MATCH(A34,Detailed2022[#Headers],0)),"Y",Detailed2022[state],$G$2)</f>
        <v>0</v>
      </c>
      <c r="E34" s="69" t="str">
        <f>IFERROR(D34/$F$2, "%")</f>
        <v>%</v>
      </c>
      <c r="F34" s="3" t="s">
        <v>81</v>
      </c>
      <c r="G34" s="3" t="s">
        <v>85</v>
      </c>
      <c r="H34" s="3" t="s">
        <v>82</v>
      </c>
    </row>
    <row r="35" spans="1:10" ht="15.75">
      <c r="A35" s="3" t="s">
        <v>85</v>
      </c>
      <c r="B35" s="19" t="s">
        <v>25</v>
      </c>
      <c r="C35" s="38" t="s">
        <v>86</v>
      </c>
      <c r="D35" s="4">
        <f>COUNTIFS(INDEX(Detailed2022[#Data],0,MATCH(A35,Detailed2022[#Headers],0)),"Y",Detailed2022[state],$G$2)</f>
        <v>0</v>
      </c>
      <c r="E35" s="69" t="str">
        <f>IFERROR(D35/$F$2, "%")</f>
        <v>%</v>
      </c>
      <c r="F35" s="4">
        <f>COUNTIFS(INDEX(Detailed2022[#Data],0,MATCH(A34,Detailed2022[#Headers],0)),"Y",Detailed2022[state],$G$2)</f>
        <v>0</v>
      </c>
      <c r="G35" s="4">
        <f>COUNTIFS(INDEX(Detailed2022[#Data],0,MATCH(A35,Detailed2022[#Headers],0)),"Y",Detailed2022[state],$G$2)</f>
        <v>0</v>
      </c>
      <c r="H35" s="4">
        <f>D36</f>
        <v>0</v>
      </c>
    </row>
    <row r="36" spans="1:10" ht="60">
      <c r="A36" s="3" t="s">
        <v>82</v>
      </c>
      <c r="B36" s="19" t="s">
        <v>25</v>
      </c>
      <c r="C36" s="9" t="s">
        <v>87</v>
      </c>
      <c r="D36" s="4">
        <f>COUNTIFS(INDEX(Detailed2022[#Data],0,MATCH(A36,Detailed2022[#Headers],0)),"Y",Detailed2022[state],$G$2)</f>
        <v>0</v>
      </c>
      <c r="E36" s="69" t="str">
        <f>IFERROR(D36/$F$2, "%")</f>
        <v>%</v>
      </c>
      <c r="F36" s="4">
        <f>COUNTIFS(INDEX(Detailed2022[#Data],0,MATCH(A35,Detailed2022[#Headers],0)),"Y",Detailed2022[state],$G$2)</f>
        <v>0</v>
      </c>
      <c r="G36" s="60"/>
    </row>
    <row r="37" spans="1:10">
      <c r="B37" s="92" t="s">
        <v>88</v>
      </c>
      <c r="C37" s="93"/>
      <c r="E37" s="67"/>
      <c r="G37" s="4"/>
    </row>
    <row r="38" spans="1:10" ht="15.6" customHeight="1">
      <c r="A38" s="3" t="s">
        <v>89</v>
      </c>
      <c r="B38" s="19" t="s">
        <v>25</v>
      </c>
      <c r="C38" s="9" t="s">
        <v>90</v>
      </c>
      <c r="D38" s="4">
        <f>COUNTIFS(INDEX(Detailed2022[#Data],0,MATCH(A38,Detailed2022[#Headers],0)),"Y",Detailed2022[state],$G$2)</f>
        <v>0</v>
      </c>
      <c r="E38" s="66" t="str">
        <f>IFERROR(D38/$F$2, "%")</f>
        <v>%</v>
      </c>
    </row>
    <row r="39" spans="1:10" ht="15.6" customHeight="1">
      <c r="A39" s="3" t="s">
        <v>91</v>
      </c>
      <c r="B39" s="19" t="s">
        <v>25</v>
      </c>
      <c r="C39" s="9" t="s">
        <v>92</v>
      </c>
      <c r="D39" s="4">
        <f>COUNTIFS(INDEX(Detailed2022[#Data],0,MATCH(A39,Detailed2022[#Headers],0)),"Y",Detailed2022[state],$G$2)</f>
        <v>0</v>
      </c>
      <c r="E39" s="66" t="str">
        <f>IFERROR(D39/$F$2, "%")</f>
        <v>%</v>
      </c>
    </row>
    <row r="40" spans="1:10" ht="15.6" customHeight="1">
      <c r="A40" s="3" t="s">
        <v>93</v>
      </c>
      <c r="B40" s="19" t="s">
        <v>25</v>
      </c>
      <c r="C40" s="9" t="s">
        <v>94</v>
      </c>
      <c r="D40" s="4">
        <f>COUNTIFS(INDEX(Detailed2022[#Data],0,MATCH(A40,Detailed2022[#Headers],0)),"Y",Detailed2022[state],$G$2)</f>
        <v>0</v>
      </c>
      <c r="E40" s="66" t="str">
        <f>IFERROR(D40/$F$2, "%")</f>
        <v>%</v>
      </c>
    </row>
    <row r="41" spans="1:10" ht="15.6" customHeight="1">
      <c r="B41" s="92" t="s">
        <v>95</v>
      </c>
      <c r="C41" s="93"/>
      <c r="E41" s="67"/>
    </row>
    <row r="42" spans="1:10" ht="15.6" customHeight="1">
      <c r="A42" s="3" t="s">
        <v>96</v>
      </c>
      <c r="B42" s="19" t="s">
        <v>25</v>
      </c>
      <c r="C42" s="9" t="s">
        <v>97</v>
      </c>
      <c r="D42" s="4">
        <f>COUNTIFS(INDEX(Detailed2022[#Data],0,MATCH(A42,Detailed2022[#Headers],0)),"Y",Detailed2022[state],$G$2)</f>
        <v>0</v>
      </c>
      <c r="E42" s="66" t="str">
        <f>IFERROR(D42/$F$2, "%")</f>
        <v>%</v>
      </c>
    </row>
    <row r="43" spans="1:10" ht="15.6" customHeight="1">
      <c r="A43" s="3" t="s">
        <v>98</v>
      </c>
      <c r="B43" s="19" t="s">
        <v>25</v>
      </c>
      <c r="C43" s="9" t="s">
        <v>99</v>
      </c>
      <c r="D43" s="4">
        <f>COUNTIFS(INDEX(Detailed2022[#Data],0,MATCH(A43,Detailed2022[#Headers],0)),"Y",Detailed2022[state],$G$2)</f>
        <v>0</v>
      </c>
      <c r="E43" s="66" t="str">
        <f>IFERROR(D43/$F$2, "%")</f>
        <v>%</v>
      </c>
    </row>
    <row r="44" spans="1:10" ht="15.6" customHeight="1">
      <c r="A44" s="3" t="s">
        <v>100</v>
      </c>
      <c r="B44" s="19" t="s">
        <v>25</v>
      </c>
      <c r="C44" s="9" t="s">
        <v>101</v>
      </c>
      <c r="D44" s="4">
        <f>COUNTIFS(INDEX(Detailed2022[#Data],0,MATCH(A44,Detailed2022[#Headers],0)),"Y",Detailed2022[state],$G$2)</f>
        <v>0</v>
      </c>
      <c r="E44" s="66" t="str">
        <f>IFERROR(D44/$F$2, "%")</f>
        <v>%</v>
      </c>
    </row>
    <row r="45" spans="1:10">
      <c r="B45" s="34"/>
      <c r="E45" s="67"/>
    </row>
    <row r="46" spans="1:10" ht="15.75">
      <c r="A46" s="11"/>
      <c r="B46" s="80" t="s">
        <v>102</v>
      </c>
      <c r="C46" s="81"/>
      <c r="D46" s="47">
        <f>COUNTIFS(INDEX(Core2022[#Data],0,MATCH(B46,Core2022[#Headers],0)),"Y",Core2022[state],$G$2)</f>
        <v>0</v>
      </c>
      <c r="E46" s="66" t="str">
        <f>IFERROR(D46/$F$2, "%")</f>
        <v>%</v>
      </c>
      <c r="F46" s="14"/>
      <c r="G46" s="13"/>
      <c r="H46" s="13"/>
      <c r="I46" s="13"/>
      <c r="J46" s="13"/>
    </row>
    <row r="47" spans="1:10" ht="54.6" customHeight="1">
      <c r="A47" s="3" t="s">
        <v>103</v>
      </c>
      <c r="B47" s="82" t="s">
        <v>149</v>
      </c>
      <c r="C47" s="83"/>
      <c r="D47" s="4">
        <f>COUNTIFS(INDEX(Detailed2022[#Data],0,MATCH(A47,Detailed2022[#Headers],0)),"Y",Detailed2022[state],$G$2)</f>
        <v>0</v>
      </c>
      <c r="E47" s="69" t="str">
        <f>IFERROR(D47/$F$2, "%")</f>
        <v>%</v>
      </c>
    </row>
    <row r="48" spans="1:10" ht="30" customHeight="1">
      <c r="A48" s="3" t="s">
        <v>105</v>
      </c>
      <c r="B48" s="84" t="s">
        <v>106</v>
      </c>
      <c r="C48" s="85"/>
      <c r="D48" s="4">
        <f>COUNTIFS(INDEX(Detailed2022[#Data],0,MATCH(A48,Detailed2022[#Headers],0)),"Y",Detailed2022[state],$G$2)</f>
        <v>0</v>
      </c>
      <c r="E48" s="66" t="str">
        <f>IFERROR(D48/$F$2, "%")</f>
        <v>%</v>
      </c>
    </row>
    <row r="49" spans="1:10" ht="30" customHeight="1">
      <c r="A49" s="3" t="s">
        <v>107</v>
      </c>
      <c r="B49" s="84" t="s">
        <v>108</v>
      </c>
      <c r="C49" s="85"/>
      <c r="D49" s="4">
        <f>COUNTIFS(INDEX(Detailed2022[#Data],0,MATCH(A49,Detailed2022[#Headers],0)),"Y",Detailed2022[state],$G$2)</f>
        <v>0</v>
      </c>
      <c r="E49" s="66" t="str">
        <f>IFERROR(D49/$F$2, "%")</f>
        <v>%</v>
      </c>
    </row>
    <row r="50" spans="1:10" ht="51" customHeight="1">
      <c r="A50" s="3" t="s">
        <v>109</v>
      </c>
      <c r="B50" s="84" t="s">
        <v>110</v>
      </c>
      <c r="C50" s="85"/>
      <c r="D50" s="4">
        <f>COUNTIFS(INDEX(Detailed2022[#Data],0,MATCH(A50,Detailed2022[#Headers],0)),"Y",Detailed2022[state],$G$2)</f>
        <v>0</v>
      </c>
      <c r="E50" s="66" t="str">
        <f>IFERROR(D50/$F$2, "%")</f>
        <v>%</v>
      </c>
    </row>
    <row r="51" spans="1:10">
      <c r="B51" s="82" t="s">
        <v>111</v>
      </c>
      <c r="C51" s="83"/>
      <c r="E51" s="67"/>
    </row>
    <row r="52" spans="1:10" s="32" customFormat="1" ht="15.75">
      <c r="A52" s="32" t="s">
        <v>112</v>
      </c>
      <c r="B52" s="19" t="s">
        <v>25</v>
      </c>
      <c r="C52" s="32" t="s">
        <v>113</v>
      </c>
      <c r="D52" s="4">
        <f>COUNTIFS(INDEX(Detailed2022[#Data],0,MATCH(A52,Detailed2022[#Headers],0)),"Y",Detailed2022[state],$G$2)</f>
        <v>0</v>
      </c>
      <c r="E52" s="66" t="str">
        <f>IFERROR(D52/$F$2, "%")</f>
        <v>%</v>
      </c>
      <c r="F52" s="31"/>
    </row>
    <row r="53" spans="1:10" s="32" customFormat="1" ht="30">
      <c r="A53" s="32" t="s">
        <v>114</v>
      </c>
      <c r="B53" s="19" t="s">
        <v>25</v>
      </c>
      <c r="C53" s="32" t="s">
        <v>115</v>
      </c>
      <c r="D53" s="4">
        <f>COUNTIFS(INDEX(Detailed2022[#Data],0,MATCH(A53,Detailed2022[#Headers],0)),"Y",Detailed2022[state],$G$2)</f>
        <v>0</v>
      </c>
      <c r="E53" s="66" t="str">
        <f>IFERROR(D53/$F$2, "%")</f>
        <v>%</v>
      </c>
      <c r="F53" s="31"/>
    </row>
    <row r="54" spans="1:10" s="32" customFormat="1" ht="30">
      <c r="A54" s="32" t="s">
        <v>116</v>
      </c>
      <c r="B54" s="19" t="s">
        <v>25</v>
      </c>
      <c r="C54" s="32" t="s">
        <v>117</v>
      </c>
      <c r="D54" s="4">
        <f>COUNTIFS(INDEX(Detailed2022[#Data],0,MATCH(A54,Detailed2022[#Headers],0)),"Y",Detailed2022[state],$G$2)</f>
        <v>0</v>
      </c>
      <c r="E54" s="66" t="str">
        <f>IFERROR(D54/$F$2, "%")</f>
        <v>%</v>
      </c>
      <c r="F54" s="31"/>
    </row>
    <row r="55" spans="1:10" s="32" customFormat="1" ht="15.75">
      <c r="A55" s="32" t="s">
        <v>118</v>
      </c>
      <c r="B55" s="19" t="s">
        <v>25</v>
      </c>
      <c r="C55" s="32" t="s">
        <v>119</v>
      </c>
      <c r="D55" s="4">
        <f>COUNTIFS(INDEX(Detailed2022[#Data],0,MATCH(A55,Detailed2022[#Headers],0)),"Y",Detailed2022[state],$G$2)</f>
        <v>0</v>
      </c>
      <c r="E55" s="66" t="str">
        <f>IFERROR(D55/$F$2, "%")</f>
        <v>%</v>
      </c>
      <c r="F55" s="31"/>
    </row>
    <row r="56" spans="1:10">
      <c r="B56" s="34"/>
      <c r="E56" s="67"/>
    </row>
    <row r="57" spans="1:10" ht="15.75">
      <c r="A57" s="11"/>
      <c r="B57" s="80" t="s">
        <v>120</v>
      </c>
      <c r="C57" s="81"/>
      <c r="D57" s="47">
        <f>COUNTIFS(INDEX(Core2022[#Data],0,MATCH(B57,Core2022[#Headers],0)),"Y",Core2022[state],$G$2)</f>
        <v>0</v>
      </c>
      <c r="E57" s="66" t="str">
        <f>IFERROR(D57/$F$2, "%")</f>
        <v>%</v>
      </c>
      <c r="F57" s="14"/>
      <c r="G57" s="13"/>
      <c r="H57" s="13"/>
      <c r="I57" s="13"/>
      <c r="J57" s="13"/>
    </row>
    <row r="58" spans="1:10" ht="48.95" customHeight="1">
      <c r="A58" s="32" t="s">
        <v>33</v>
      </c>
      <c r="B58" s="84" t="s">
        <v>121</v>
      </c>
      <c r="C58" s="85"/>
      <c r="D58" s="4">
        <f>COUNTIFS(INDEX(Detailed2022[#Data],0,MATCH(A58,Detailed2022[#Headers],0)),"Y",Detailed2022[state],$G$2)</f>
        <v>0</v>
      </c>
      <c r="E58" s="66" t="str">
        <f>IFERROR(D58/$F$2, "%")</f>
        <v>%</v>
      </c>
    </row>
    <row r="59" spans="1:10" ht="34.5" customHeight="1">
      <c r="A59" s="3" t="s">
        <v>81</v>
      </c>
      <c r="B59" s="86" t="s">
        <v>122</v>
      </c>
      <c r="C59" s="87"/>
      <c r="D59" s="4">
        <f>COUNTIFS(INDEX(Detailed2022[#Data],0,MATCH(A59,Detailed2022[#Headers],0)),"Y",Detailed2022[state],$G$2)</f>
        <v>0</v>
      </c>
      <c r="E59" s="66" t="str">
        <f>IFERROR(D59/$F$2, "%")</f>
        <v>%</v>
      </c>
    </row>
    <row r="60" spans="1:10" ht="34.5" customHeight="1">
      <c r="B60" s="84" t="s">
        <v>123</v>
      </c>
      <c r="C60" s="85"/>
      <c r="E60" s="66"/>
    </row>
    <row r="61" spans="1:10" ht="15.75">
      <c r="A61" s="3" t="s">
        <v>124</v>
      </c>
      <c r="B61" s="39"/>
      <c r="C61" s="40" t="s">
        <v>125</v>
      </c>
      <c r="D61" s="4">
        <f>COUNTIFS(INDEX(Detailed2022[#Data],0,MATCH(A61,Detailed2022[#Headers],0)),"Y",Detailed2022[state],$G$2)</f>
        <v>0</v>
      </c>
      <c r="E61" s="66" t="str">
        <f>IFERROR(D61/$F$2, "%")</f>
        <v>%</v>
      </c>
    </row>
    <row r="62" spans="1:10" ht="15.75">
      <c r="A62" s="3" t="s">
        <v>126</v>
      </c>
      <c r="B62" s="39"/>
      <c r="C62" s="40" t="s">
        <v>127</v>
      </c>
      <c r="D62" s="4">
        <f>COUNTIFS(INDEX(Detailed2022[#Data],0,MATCH(A62,Detailed2022[#Headers],0)),"Y",Detailed2022[state],$G$2)</f>
        <v>0</v>
      </c>
      <c r="E62" s="66" t="str">
        <f>IFERROR(D62/$F$2, "%")</f>
        <v>%</v>
      </c>
    </row>
    <row r="63" spans="1:10" ht="15.75">
      <c r="A63" s="3" t="s">
        <v>128</v>
      </c>
      <c r="B63" s="41" t="s">
        <v>129</v>
      </c>
      <c r="C63" s="40"/>
      <c r="D63" s="4">
        <f>COUNTIFS(INDEX(Detailed2022[#Data],0,MATCH(A63,Detailed2022[#Headers],0)),"Y",Detailed2022[state],$G$2)</f>
        <v>0</v>
      </c>
      <c r="E63" s="66" t="str">
        <f>IFERROR(D63/$F$2, "%")</f>
        <v>%</v>
      </c>
    </row>
    <row r="64" spans="1:10" ht="32.1" customHeight="1">
      <c r="A64" s="3" t="s">
        <v>130</v>
      </c>
      <c r="B64" s="84" t="s">
        <v>131</v>
      </c>
      <c r="C64" s="85"/>
      <c r="D64" s="4">
        <f>COUNTIFS(INDEX(Detailed2022[#Data],0,MATCH(A64,Detailed2022[#Headers],0)),"Y",Detailed2022[state],$G$2)</f>
        <v>0</v>
      </c>
      <c r="E64" s="66" t="str">
        <f>IFERROR(D64/$F$2, "%")</f>
        <v>%</v>
      </c>
    </row>
    <row r="65" spans="1:10">
      <c r="B65" s="34"/>
      <c r="E65" s="67"/>
    </row>
    <row r="66" spans="1:10" ht="15.75">
      <c r="A66" s="11"/>
      <c r="B66" s="80" t="s">
        <v>132</v>
      </c>
      <c r="C66" s="81"/>
      <c r="D66" s="25">
        <f>COUNTIFS(INDEX(Core2022[#Data],0,MATCH(B66,Core2022[#Headers],0)),"Y",Core2022[state],$G$2)</f>
        <v>0</v>
      </c>
      <c r="E66" s="66" t="str">
        <f>IFERROR(D66/$F$2, "%")</f>
        <v>%</v>
      </c>
      <c r="F66" s="14"/>
      <c r="G66" s="13"/>
      <c r="H66" s="13"/>
      <c r="I66" s="13"/>
      <c r="J66" s="13"/>
    </row>
    <row r="67" spans="1:10">
      <c r="B67" s="41" t="s">
        <v>133</v>
      </c>
      <c r="D67" s="16"/>
      <c r="E67" s="67"/>
    </row>
    <row r="68" spans="1:10" ht="15.75">
      <c r="A68" s="3" t="s">
        <v>81</v>
      </c>
      <c r="B68" s="41"/>
      <c r="C68" s="3" t="s">
        <v>134</v>
      </c>
      <c r="D68" s="16">
        <f>COUNTIFS(INDEX(Detailed2022[#Data],0,MATCH(A68,Detailed2022[#Headers],0)),"Y",Detailed2022[state],$G$2)</f>
        <v>0</v>
      </c>
      <c r="E68" s="66" t="str">
        <f>IFERROR(D68/$F$2, "%")</f>
        <v>%</v>
      </c>
    </row>
    <row r="69" spans="1:10" ht="15.75">
      <c r="A69" s="3" t="s">
        <v>85</v>
      </c>
      <c r="B69" s="41"/>
      <c r="C69" s="3" t="s">
        <v>86</v>
      </c>
      <c r="D69" s="16">
        <f>COUNTIFS(INDEX(Detailed2022[#Data],0,MATCH(A69,Detailed2022[#Headers],0)),"Y",Detailed2022[state],$G$2)</f>
        <v>0</v>
      </c>
      <c r="E69" s="66" t="str">
        <f>IFERROR(D69/$F$2, "%")</f>
        <v>%</v>
      </c>
    </row>
    <row r="70" spans="1:10" ht="51" customHeight="1">
      <c r="B70" s="82" t="s">
        <v>135</v>
      </c>
      <c r="C70" s="83"/>
      <c r="D70" s="16"/>
      <c r="E70" s="67"/>
    </row>
    <row r="71" spans="1:10" ht="15.75">
      <c r="A71" s="3" t="s">
        <v>136</v>
      </c>
      <c r="B71" s="19" t="s">
        <v>25</v>
      </c>
      <c r="C71" s="3" t="s">
        <v>137</v>
      </c>
      <c r="D71" s="16">
        <f>COUNTIFS(INDEX(Detailed2022[#Data],0,MATCH(A71,Detailed2022[#Headers],0)),"Y",Detailed2022[state],$G$2)</f>
        <v>0</v>
      </c>
      <c r="E71" s="66" t="str">
        <f>IFERROR(D71/$F$2, "%")</f>
        <v>%</v>
      </c>
    </row>
    <row r="72" spans="1:10" ht="15.75">
      <c r="A72" s="3" t="s">
        <v>138</v>
      </c>
      <c r="B72" s="19" t="s">
        <v>25</v>
      </c>
      <c r="C72" s="3" t="s">
        <v>139</v>
      </c>
      <c r="D72" s="16">
        <f>COUNTIFS(INDEX(Detailed2022[#Data],0,MATCH(A72,Detailed2022[#Headers],0)),"Y",Detailed2022[state],$G$2)</f>
        <v>0</v>
      </c>
      <c r="E72" s="66" t="str">
        <f>IFERROR(D72/$F$2, "%")</f>
        <v>%</v>
      </c>
    </row>
    <row r="73" spans="1:10" ht="15.75">
      <c r="A73" s="3" t="s">
        <v>140</v>
      </c>
      <c r="B73" s="19" t="s">
        <v>25</v>
      </c>
      <c r="C73" s="3" t="s">
        <v>141</v>
      </c>
      <c r="D73" s="16">
        <f>COUNTIFS(INDEX(Detailed2022[#Data],0,MATCH(A73,Detailed2022[#Headers],0)),"Y",Detailed2022[state],$G$2)</f>
        <v>0</v>
      </c>
      <c r="E73" s="66" t="str">
        <f>IFERROR(D73/$F$2, "%")</f>
        <v>%</v>
      </c>
    </row>
    <row r="74" spans="1:10" ht="56.25" customHeight="1">
      <c r="A74" s="3" t="s">
        <v>142</v>
      </c>
      <c r="B74" s="84" t="s">
        <v>143</v>
      </c>
      <c r="C74" s="85"/>
      <c r="D74" s="16">
        <f>COUNTIFS(INDEX(Detailed2022[#Data],0,MATCH(A74,Detailed2022[#Headers],0)),"Y",Detailed2022[state],$G$2)</f>
        <v>0</v>
      </c>
      <c r="E74" s="69" t="str">
        <f>IFERROR(D74/$F$2, "%")</f>
        <v>%</v>
      </c>
    </row>
    <row r="75" spans="1:10" ht="15.75">
      <c r="A75" s="3" t="s">
        <v>144</v>
      </c>
      <c r="B75" s="41" t="s">
        <v>145</v>
      </c>
      <c r="D75" s="16">
        <f>COUNTIFS(INDEX(Detailed2022[#Data],0,MATCH(A75,Detailed2022[#Headers],0)),"Y",Detailed2022[state],$G$2)</f>
        <v>0</v>
      </c>
      <c r="E75" s="66" t="str">
        <f>IFERROR(D75/$F$2, "%")</f>
        <v>%</v>
      </c>
    </row>
    <row r="76" spans="1:10">
      <c r="A76" s="20"/>
      <c r="B76" s="21"/>
      <c r="C76" s="20"/>
      <c r="D76" s="49"/>
      <c r="E76" s="67"/>
      <c r="F76" s="50"/>
      <c r="G76" s="22"/>
      <c r="H76" s="22"/>
      <c r="I76" s="22"/>
      <c r="J76" s="22"/>
    </row>
  </sheetData>
  <protectedRanges>
    <protectedRange sqref="G2" name="Hospital"/>
  </protectedRanges>
  <mergeCells count="29">
    <mergeCell ref="G11:J11"/>
    <mergeCell ref="B47:C47"/>
    <mergeCell ref="B48:C48"/>
    <mergeCell ref="B15:C15"/>
    <mergeCell ref="B1:C1"/>
    <mergeCell ref="B2:C2"/>
    <mergeCell ref="B3:C3"/>
    <mergeCell ref="B11:C11"/>
    <mergeCell ref="B24:C24"/>
    <mergeCell ref="B33:C33"/>
    <mergeCell ref="B37:C37"/>
    <mergeCell ref="B41:C41"/>
    <mergeCell ref="B46:C46"/>
    <mergeCell ref="B13:C13"/>
    <mergeCell ref="B64:C64"/>
    <mergeCell ref="B66:C66"/>
    <mergeCell ref="B70:C70"/>
    <mergeCell ref="B74:C74"/>
    <mergeCell ref="B50:C50"/>
    <mergeCell ref="B51:C51"/>
    <mergeCell ref="B57:C57"/>
    <mergeCell ref="B58:C58"/>
    <mergeCell ref="B59:C59"/>
    <mergeCell ref="B60:C60"/>
    <mergeCell ref="B49:C49"/>
    <mergeCell ref="B14:C14"/>
    <mergeCell ref="B17:C17"/>
    <mergeCell ref="B18:C18"/>
    <mergeCell ref="B23:C23"/>
  </mergeCells>
  <pageMargins left="0.7" right="0.7" top="0.75" bottom="0.75" header="0.3" footer="0.3"/>
  <pageSetup scale="8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8A840-5230-410F-A5B1-47AFAB5E85A8}">
  <sheetPr>
    <tabColor theme="7" tint="0.59999389629810485"/>
  </sheetPr>
  <dimension ref="A1:N1240"/>
  <sheetViews>
    <sheetView workbookViewId="0">
      <selection activeCell="L21" sqref="L21"/>
    </sheetView>
  </sheetViews>
  <sheetFormatPr defaultRowHeight="15"/>
  <cols>
    <col min="1" max="1" width="5.85546875" bestFit="1" customWidth="1"/>
    <col min="2" max="2" width="11.85546875" customWidth="1"/>
    <col min="3" max="3" width="9.5703125" bestFit="1" customWidth="1"/>
    <col min="4" max="4" width="7.140625" customWidth="1"/>
    <col min="5" max="5" width="7.42578125" customWidth="1"/>
    <col min="6" max="6" width="11.85546875" customWidth="1"/>
    <col min="7" max="7" width="14.7109375" customWidth="1"/>
    <col min="8" max="8" width="15.5703125" customWidth="1"/>
    <col min="9" max="9" width="5.5703125" customWidth="1"/>
    <col min="10" max="10" width="7.42578125" customWidth="1"/>
    <col min="11" max="11" width="8.5703125" customWidth="1"/>
    <col min="12" max="12" width="9.5703125" customWidth="1"/>
    <col min="13" max="13" width="19.85546875" customWidth="1"/>
    <col min="14" max="14" width="13" customWidth="1"/>
  </cols>
  <sheetData>
    <row r="1" spans="1:14">
      <c r="A1" s="51" t="s">
        <v>150</v>
      </c>
      <c r="B1" s="72" t="s">
        <v>151</v>
      </c>
      <c r="C1" s="51" t="s">
        <v>152</v>
      </c>
      <c r="D1" s="51" t="s">
        <v>153</v>
      </c>
      <c r="E1" s="51" t="s">
        <v>154</v>
      </c>
      <c r="F1" s="51" t="s">
        <v>22</v>
      </c>
      <c r="G1" s="51" t="s">
        <v>48</v>
      </c>
      <c r="H1" s="51" t="s">
        <v>155</v>
      </c>
      <c r="I1" s="51" t="s">
        <v>62</v>
      </c>
      <c r="J1" s="51" t="s">
        <v>102</v>
      </c>
      <c r="K1" s="51" t="s">
        <v>120</v>
      </c>
      <c r="L1" s="51" t="s">
        <v>132</v>
      </c>
      <c r="M1" s="51" t="s">
        <v>156</v>
      </c>
      <c r="N1" s="51" t="s">
        <v>157</v>
      </c>
    </row>
    <row r="2" spans="1:14">
      <c r="A2" s="52"/>
      <c r="B2" s="52"/>
      <c r="C2" s="52"/>
      <c r="D2" s="52"/>
      <c r="E2" s="52"/>
      <c r="F2" s="52"/>
      <c r="G2" s="52"/>
      <c r="H2" s="52"/>
      <c r="I2" s="52"/>
      <c r="J2" s="52"/>
      <c r="K2" s="52"/>
      <c r="L2" s="52"/>
      <c r="M2" s="52"/>
      <c r="N2" s="52"/>
    </row>
    <row r="3" spans="1:14">
      <c r="A3" s="52"/>
      <c r="B3" s="52"/>
      <c r="C3" s="52"/>
      <c r="D3" s="52"/>
      <c r="E3" s="52"/>
      <c r="F3" s="52"/>
      <c r="G3" s="52"/>
      <c r="H3" s="52"/>
      <c r="I3" s="52"/>
      <c r="J3" s="52"/>
      <c r="K3" s="52"/>
      <c r="L3" s="52"/>
      <c r="M3" s="52"/>
      <c r="N3" s="52"/>
    </row>
    <row r="4" spans="1:14">
      <c r="A4" s="52"/>
      <c r="B4" s="52"/>
      <c r="C4" s="52"/>
      <c r="D4" s="52"/>
      <c r="E4" s="52"/>
      <c r="F4" s="52"/>
      <c r="G4" s="52"/>
      <c r="H4" s="52"/>
      <c r="I4" s="52"/>
      <c r="J4" s="52"/>
      <c r="K4" s="52"/>
      <c r="L4" s="52"/>
      <c r="M4" s="52"/>
      <c r="N4" s="52"/>
    </row>
    <row r="5" spans="1:14">
      <c r="A5" s="52"/>
      <c r="B5" s="52"/>
      <c r="C5" s="52"/>
      <c r="D5" s="52"/>
      <c r="E5" s="52"/>
      <c r="F5" s="52"/>
      <c r="G5" s="52"/>
      <c r="H5" s="52"/>
      <c r="I5" s="52"/>
      <c r="J5" s="52"/>
      <c r="K5" s="52"/>
      <c r="L5" s="52"/>
      <c r="M5" s="52"/>
      <c r="N5" s="52"/>
    </row>
    <row r="6" spans="1:14">
      <c r="A6" s="52"/>
      <c r="B6" s="52"/>
      <c r="C6" s="52"/>
      <c r="D6" s="52"/>
      <c r="E6" s="52"/>
      <c r="F6" s="52"/>
      <c r="G6" s="52"/>
      <c r="H6" s="52"/>
      <c r="I6" s="52"/>
      <c r="J6" s="52"/>
      <c r="K6" s="52"/>
      <c r="L6" s="52"/>
      <c r="M6" s="52"/>
      <c r="N6" s="52"/>
    </row>
    <row r="7" spans="1:14">
      <c r="A7" s="52"/>
      <c r="B7" s="52"/>
      <c r="C7" s="52"/>
      <c r="D7" s="52"/>
      <c r="E7" s="52"/>
      <c r="F7" s="52"/>
      <c r="G7" s="52"/>
      <c r="H7" s="52"/>
      <c r="I7" s="52"/>
      <c r="J7" s="52"/>
      <c r="K7" s="52"/>
      <c r="L7" s="52"/>
      <c r="M7" s="52"/>
      <c r="N7" s="52"/>
    </row>
    <row r="8" spans="1:14">
      <c r="A8" s="52"/>
      <c r="B8" s="52"/>
      <c r="C8" s="52"/>
      <c r="D8" s="52"/>
      <c r="E8" s="52"/>
      <c r="F8" s="52"/>
      <c r="G8" s="52"/>
      <c r="H8" s="52"/>
      <c r="I8" s="52"/>
      <c r="J8" s="52"/>
      <c r="K8" s="52"/>
      <c r="L8" s="52"/>
      <c r="M8" s="52"/>
      <c r="N8" s="52"/>
    </row>
    <row r="9" spans="1:14">
      <c r="A9" s="52"/>
      <c r="B9" s="52"/>
      <c r="C9" s="52"/>
      <c r="D9" s="52"/>
      <c r="E9" s="52"/>
      <c r="F9" s="52"/>
      <c r="G9" s="52"/>
      <c r="H9" s="52"/>
      <c r="I9" s="52"/>
      <c r="J9" s="52"/>
      <c r="K9" s="52"/>
      <c r="L9" s="52"/>
      <c r="M9" s="52"/>
      <c r="N9" s="52"/>
    </row>
    <row r="10" spans="1:14">
      <c r="A10" s="52"/>
      <c r="B10" s="52"/>
      <c r="C10" s="52"/>
      <c r="D10" s="52"/>
      <c r="E10" s="52"/>
      <c r="F10" s="52"/>
      <c r="G10" s="52"/>
      <c r="H10" s="52"/>
      <c r="I10" s="52"/>
      <c r="J10" s="52"/>
      <c r="K10" s="52"/>
      <c r="L10" s="52"/>
      <c r="M10" s="52"/>
      <c r="N10" s="52"/>
    </row>
    <row r="11" spans="1:14">
      <c r="A11" s="52"/>
      <c r="B11" s="52"/>
      <c r="C11" s="52"/>
      <c r="D11" s="52"/>
      <c r="E11" s="52"/>
      <c r="F11" s="52"/>
      <c r="G11" s="52"/>
      <c r="H11" s="52"/>
      <c r="I11" s="52"/>
      <c r="J11" s="52"/>
      <c r="K11" s="52"/>
      <c r="L11" s="52"/>
      <c r="M11" s="52"/>
      <c r="N11" s="52"/>
    </row>
    <row r="12" spans="1:14">
      <c r="A12" s="52"/>
      <c r="B12" s="52"/>
      <c r="C12" s="52"/>
      <c r="D12" s="52"/>
      <c r="E12" s="52"/>
      <c r="F12" s="52"/>
      <c r="G12" s="52"/>
      <c r="H12" s="52"/>
      <c r="I12" s="52"/>
      <c r="J12" s="52"/>
      <c r="K12" s="52"/>
      <c r="L12" s="52"/>
      <c r="M12" s="52"/>
      <c r="N12" s="52"/>
    </row>
    <row r="13" spans="1:14">
      <c r="A13" s="52"/>
      <c r="B13" s="52"/>
      <c r="C13" s="52"/>
      <c r="D13" s="52"/>
      <c r="E13" s="52"/>
      <c r="F13" s="52"/>
      <c r="G13" s="52"/>
      <c r="H13" s="52"/>
      <c r="I13" s="52"/>
      <c r="J13" s="52"/>
      <c r="K13" s="52"/>
      <c r="L13" s="52"/>
      <c r="M13" s="52"/>
      <c r="N13" s="52"/>
    </row>
    <row r="14" spans="1:14">
      <c r="A14" s="52"/>
      <c r="B14" s="52"/>
      <c r="C14" s="52"/>
      <c r="D14" s="52"/>
      <c r="E14" s="52"/>
      <c r="F14" s="52"/>
      <c r="G14" s="52"/>
      <c r="H14" s="52"/>
      <c r="I14" s="52"/>
      <c r="J14" s="52"/>
      <c r="K14" s="52"/>
      <c r="L14" s="52"/>
      <c r="M14" s="52"/>
      <c r="N14" s="52"/>
    </row>
    <row r="15" spans="1:14">
      <c r="A15" s="52"/>
      <c r="B15" s="52"/>
      <c r="C15" s="52"/>
      <c r="D15" s="52"/>
      <c r="E15" s="52"/>
      <c r="F15" s="52"/>
      <c r="G15" s="52"/>
      <c r="H15" s="52"/>
      <c r="I15" s="52"/>
      <c r="J15" s="52"/>
      <c r="K15" s="52"/>
      <c r="L15" s="52"/>
      <c r="M15" s="52"/>
      <c r="N15" s="52"/>
    </row>
    <row r="16" spans="1:14">
      <c r="A16" s="52"/>
      <c r="B16" s="52"/>
      <c r="C16" s="52"/>
      <c r="D16" s="52"/>
      <c r="E16" s="52"/>
      <c r="F16" s="52"/>
      <c r="G16" s="52"/>
      <c r="H16" s="52"/>
      <c r="I16" s="52"/>
      <c r="J16" s="52"/>
      <c r="K16" s="52"/>
      <c r="L16" s="52"/>
      <c r="M16" s="52"/>
      <c r="N16" s="52"/>
    </row>
    <row r="17" spans="1:14">
      <c r="A17" s="52"/>
      <c r="B17" s="52"/>
      <c r="C17" s="52"/>
      <c r="D17" s="52"/>
      <c r="E17" s="52"/>
      <c r="F17" s="52"/>
      <c r="G17" s="52"/>
      <c r="H17" s="52"/>
      <c r="I17" s="52"/>
      <c r="J17" s="52"/>
      <c r="K17" s="52"/>
      <c r="L17" s="52"/>
      <c r="M17" s="52"/>
      <c r="N17" s="52"/>
    </row>
    <row r="18" spans="1:14">
      <c r="A18" s="52"/>
      <c r="B18" s="52"/>
      <c r="C18" s="52"/>
      <c r="D18" s="52"/>
      <c r="E18" s="52"/>
      <c r="F18" s="52"/>
      <c r="G18" s="52"/>
      <c r="H18" s="52"/>
      <c r="I18" s="52"/>
      <c r="J18" s="52"/>
      <c r="K18" s="52"/>
      <c r="L18" s="52"/>
      <c r="M18" s="52"/>
      <c r="N18" s="52"/>
    </row>
    <row r="19" spans="1:14">
      <c r="A19" s="52"/>
      <c r="B19" s="52"/>
      <c r="C19" s="52"/>
      <c r="D19" s="52"/>
      <c r="E19" s="52"/>
      <c r="F19" s="52"/>
      <c r="G19" s="52"/>
      <c r="H19" s="52"/>
      <c r="I19" s="52"/>
      <c r="J19" s="52"/>
      <c r="K19" s="52"/>
      <c r="L19" s="52"/>
      <c r="M19" s="52"/>
      <c r="N19" s="52"/>
    </row>
    <row r="20" spans="1:14">
      <c r="A20" s="52"/>
      <c r="B20" s="52"/>
      <c r="C20" s="52"/>
      <c r="D20" s="52"/>
      <c r="E20" s="52"/>
      <c r="F20" s="52"/>
      <c r="G20" s="52"/>
      <c r="H20" s="52"/>
      <c r="I20" s="52"/>
      <c r="J20" s="52"/>
      <c r="K20" s="52"/>
      <c r="L20" s="52"/>
      <c r="M20" s="52"/>
      <c r="N20" s="52"/>
    </row>
    <row r="21" spans="1:14">
      <c r="A21" s="52"/>
      <c r="B21" s="52"/>
      <c r="C21" s="52"/>
      <c r="D21" s="52"/>
      <c r="E21" s="52"/>
      <c r="F21" s="52"/>
      <c r="G21" s="52"/>
      <c r="H21" s="52"/>
      <c r="I21" s="52"/>
      <c r="J21" s="52"/>
      <c r="K21" s="52"/>
      <c r="L21" s="52"/>
      <c r="M21" s="52"/>
      <c r="N21" s="52"/>
    </row>
    <row r="22" spans="1:14">
      <c r="A22" s="52"/>
      <c r="B22" s="52"/>
      <c r="C22" s="52"/>
      <c r="D22" s="52"/>
      <c r="E22" s="52"/>
      <c r="F22" s="52"/>
      <c r="G22" s="52"/>
      <c r="H22" s="52"/>
      <c r="I22" s="52"/>
      <c r="J22" s="52"/>
      <c r="K22" s="52"/>
      <c r="L22" s="52"/>
      <c r="M22" s="52"/>
      <c r="N22" s="52"/>
    </row>
    <row r="23" spans="1:14">
      <c r="A23" s="52"/>
      <c r="B23" s="52"/>
      <c r="C23" s="52"/>
      <c r="D23" s="52"/>
      <c r="E23" s="52"/>
      <c r="F23" s="52"/>
      <c r="G23" s="52"/>
      <c r="H23" s="52"/>
      <c r="I23" s="52"/>
      <c r="J23" s="52"/>
      <c r="K23" s="52"/>
      <c r="L23" s="52"/>
      <c r="M23" s="52"/>
      <c r="N23" s="52"/>
    </row>
    <row r="24" spans="1:14">
      <c r="A24" s="52"/>
      <c r="B24" s="52"/>
      <c r="C24" s="52"/>
      <c r="D24" s="52"/>
      <c r="E24" s="52"/>
      <c r="F24" s="52"/>
      <c r="G24" s="52"/>
      <c r="H24" s="52"/>
      <c r="I24" s="52"/>
      <c r="J24" s="52"/>
      <c r="K24" s="52"/>
      <c r="L24" s="52"/>
      <c r="M24" s="52"/>
      <c r="N24" s="52"/>
    </row>
    <row r="25" spans="1:14">
      <c r="A25" s="52"/>
      <c r="B25" s="52"/>
      <c r="C25" s="52"/>
      <c r="D25" s="52"/>
      <c r="E25" s="52"/>
      <c r="F25" s="52"/>
      <c r="G25" s="52"/>
      <c r="H25" s="52"/>
      <c r="I25" s="52"/>
      <c r="J25" s="52"/>
      <c r="K25" s="52"/>
      <c r="L25" s="52"/>
      <c r="M25" s="52"/>
      <c r="N25" s="52"/>
    </row>
    <row r="26" spans="1:14">
      <c r="A26" s="52"/>
      <c r="B26" s="52"/>
      <c r="C26" s="52"/>
      <c r="D26" s="52"/>
      <c r="E26" s="52"/>
      <c r="F26" s="52"/>
      <c r="G26" s="52"/>
      <c r="H26" s="52"/>
      <c r="I26" s="52"/>
      <c r="J26" s="52"/>
      <c r="K26" s="52"/>
      <c r="L26" s="52"/>
      <c r="M26" s="52"/>
      <c r="N26" s="52"/>
    </row>
    <row r="27" spans="1:14">
      <c r="A27" s="52"/>
      <c r="B27" s="52"/>
      <c r="C27" s="52"/>
      <c r="D27" s="52"/>
      <c r="E27" s="52"/>
      <c r="F27" s="52"/>
      <c r="G27" s="52"/>
      <c r="H27" s="52"/>
      <c r="I27" s="52"/>
      <c r="J27" s="52"/>
      <c r="K27" s="52"/>
      <c r="L27" s="52"/>
      <c r="M27" s="52"/>
      <c r="N27" s="52"/>
    </row>
    <row r="28" spans="1:14">
      <c r="A28" s="52"/>
      <c r="B28" s="52"/>
      <c r="C28" s="52"/>
      <c r="D28" s="52"/>
      <c r="E28" s="52"/>
      <c r="F28" s="52"/>
      <c r="G28" s="52"/>
      <c r="H28" s="52"/>
      <c r="I28" s="52"/>
      <c r="J28" s="52"/>
      <c r="K28" s="52"/>
      <c r="L28" s="52"/>
      <c r="M28" s="52"/>
      <c r="N28" s="52"/>
    </row>
    <row r="29" spans="1:14">
      <c r="A29" s="52"/>
      <c r="B29" s="52"/>
      <c r="C29" s="52"/>
      <c r="D29" s="52"/>
      <c r="E29" s="52"/>
      <c r="F29" s="52"/>
      <c r="G29" s="52"/>
      <c r="H29" s="52"/>
      <c r="I29" s="52"/>
      <c r="J29" s="52"/>
      <c r="K29" s="52"/>
      <c r="L29" s="52"/>
      <c r="M29" s="52"/>
      <c r="N29" s="52"/>
    </row>
    <row r="30" spans="1:14">
      <c r="A30" s="52"/>
      <c r="B30" s="52"/>
      <c r="C30" s="52"/>
      <c r="D30" s="52"/>
      <c r="E30" s="52"/>
      <c r="F30" s="52"/>
      <c r="G30" s="52"/>
      <c r="H30" s="52"/>
      <c r="I30" s="52"/>
      <c r="J30" s="52"/>
      <c r="K30" s="52"/>
      <c r="L30" s="52"/>
      <c r="M30" s="52"/>
      <c r="N30" s="52"/>
    </row>
    <row r="31" spans="1:14">
      <c r="A31" s="52"/>
      <c r="B31" s="52"/>
      <c r="C31" s="52"/>
      <c r="D31" s="52"/>
      <c r="E31" s="52"/>
      <c r="F31" s="52"/>
      <c r="G31" s="52"/>
      <c r="H31" s="52"/>
      <c r="I31" s="52"/>
      <c r="J31" s="52"/>
      <c r="K31" s="52"/>
      <c r="L31" s="52"/>
      <c r="M31" s="52"/>
      <c r="N31" s="52"/>
    </row>
    <row r="32" spans="1:14">
      <c r="A32" s="52"/>
      <c r="B32" s="52"/>
      <c r="C32" s="52"/>
      <c r="D32" s="52"/>
      <c r="E32" s="52"/>
      <c r="F32" s="52"/>
      <c r="G32" s="52"/>
      <c r="H32" s="52"/>
      <c r="I32" s="52"/>
      <c r="J32" s="52"/>
      <c r="K32" s="52"/>
      <c r="L32" s="52"/>
      <c r="M32" s="52"/>
      <c r="N32" s="52"/>
    </row>
    <row r="33" spans="1:14">
      <c r="A33" s="52"/>
      <c r="B33" s="52"/>
      <c r="C33" s="52"/>
      <c r="D33" s="52"/>
      <c r="E33" s="52"/>
      <c r="F33" s="52"/>
      <c r="G33" s="52"/>
      <c r="H33" s="52"/>
      <c r="I33" s="52"/>
      <c r="J33" s="52"/>
      <c r="K33" s="52"/>
      <c r="L33" s="52"/>
      <c r="M33" s="52"/>
      <c r="N33" s="52"/>
    </row>
    <row r="34" spans="1:14">
      <c r="A34" s="52"/>
      <c r="B34" s="52"/>
      <c r="C34" s="52"/>
      <c r="D34" s="52"/>
      <c r="E34" s="52"/>
      <c r="F34" s="52"/>
      <c r="G34" s="52"/>
      <c r="H34" s="52"/>
      <c r="I34" s="52"/>
      <c r="J34" s="52"/>
      <c r="K34" s="52"/>
      <c r="L34" s="52"/>
      <c r="M34" s="52"/>
      <c r="N34" s="52"/>
    </row>
    <row r="35" spans="1:14">
      <c r="A35" s="52"/>
      <c r="B35" s="52"/>
      <c r="C35" s="52"/>
      <c r="D35" s="52"/>
      <c r="E35" s="52"/>
      <c r="F35" s="52"/>
      <c r="G35" s="52"/>
      <c r="H35" s="52"/>
      <c r="I35" s="52"/>
      <c r="J35" s="52"/>
      <c r="K35" s="52"/>
      <c r="L35" s="52"/>
      <c r="M35" s="52"/>
      <c r="N35" s="52"/>
    </row>
    <row r="36" spans="1:14">
      <c r="A36" s="52"/>
      <c r="B36" s="52"/>
      <c r="C36" s="52"/>
      <c r="D36" s="52"/>
      <c r="E36" s="52"/>
      <c r="F36" s="52"/>
      <c r="G36" s="52"/>
      <c r="H36" s="52"/>
      <c r="I36" s="52"/>
      <c r="J36" s="52"/>
      <c r="K36" s="52"/>
      <c r="L36" s="52"/>
      <c r="M36" s="52"/>
      <c r="N36" s="52"/>
    </row>
    <row r="37" spans="1:14">
      <c r="A37" s="52"/>
      <c r="B37" s="52"/>
      <c r="C37" s="52"/>
      <c r="D37" s="52"/>
      <c r="E37" s="52"/>
      <c r="F37" s="52"/>
      <c r="G37" s="52"/>
      <c r="H37" s="52"/>
      <c r="I37" s="52"/>
      <c r="J37" s="52"/>
      <c r="K37" s="52"/>
      <c r="L37" s="52"/>
      <c r="M37" s="52"/>
      <c r="N37" s="52"/>
    </row>
    <row r="38" spans="1:14">
      <c r="A38" s="52"/>
      <c r="B38" s="52"/>
      <c r="C38" s="52"/>
      <c r="D38" s="52"/>
      <c r="E38" s="52"/>
      <c r="F38" s="52"/>
      <c r="G38" s="52"/>
      <c r="H38" s="52"/>
      <c r="I38" s="52"/>
      <c r="J38" s="52"/>
      <c r="K38" s="52"/>
      <c r="L38" s="52"/>
      <c r="M38" s="52"/>
      <c r="N38" s="52"/>
    </row>
    <row r="39" spans="1:14">
      <c r="A39" s="52"/>
      <c r="B39" s="52"/>
      <c r="C39" s="52"/>
      <c r="D39" s="52"/>
      <c r="E39" s="52"/>
      <c r="F39" s="52"/>
      <c r="G39" s="52"/>
      <c r="H39" s="52"/>
      <c r="I39" s="52"/>
      <c r="J39" s="52"/>
      <c r="K39" s="52"/>
      <c r="L39" s="52"/>
      <c r="M39" s="52"/>
      <c r="N39" s="52"/>
    </row>
    <row r="40" spans="1:14">
      <c r="A40" s="52"/>
      <c r="B40" s="52"/>
      <c r="C40" s="52"/>
      <c r="D40" s="52"/>
      <c r="E40" s="52"/>
      <c r="F40" s="52"/>
      <c r="G40" s="52"/>
      <c r="H40" s="52"/>
      <c r="I40" s="52"/>
      <c r="J40" s="52"/>
      <c r="K40" s="52"/>
      <c r="L40" s="52"/>
      <c r="M40" s="52"/>
      <c r="N40" s="52"/>
    </row>
    <row r="41" spans="1:14">
      <c r="A41" s="52"/>
      <c r="B41" s="52"/>
      <c r="C41" s="52"/>
      <c r="D41" s="52"/>
      <c r="E41" s="52"/>
      <c r="F41" s="52"/>
      <c r="G41" s="52"/>
      <c r="H41" s="52"/>
      <c r="I41" s="52"/>
      <c r="J41" s="52"/>
      <c r="K41" s="52"/>
      <c r="L41" s="52"/>
      <c r="M41" s="52"/>
      <c r="N41" s="52"/>
    </row>
    <row r="42" spans="1:14">
      <c r="A42" s="52"/>
      <c r="B42" s="52"/>
      <c r="C42" s="52"/>
      <c r="D42" s="52"/>
      <c r="E42" s="52"/>
      <c r="F42" s="52"/>
      <c r="G42" s="52"/>
      <c r="H42" s="52"/>
      <c r="I42" s="52"/>
      <c r="J42" s="52"/>
      <c r="K42" s="52"/>
      <c r="L42" s="52"/>
      <c r="M42" s="52"/>
      <c r="N42" s="52"/>
    </row>
    <row r="43" spans="1:14">
      <c r="A43" s="52"/>
      <c r="B43" s="52"/>
      <c r="C43" s="52"/>
      <c r="D43" s="52"/>
      <c r="E43" s="52"/>
      <c r="F43" s="52"/>
      <c r="G43" s="52"/>
      <c r="H43" s="52"/>
      <c r="I43" s="52"/>
      <c r="J43" s="52"/>
      <c r="K43" s="52"/>
      <c r="L43" s="52"/>
      <c r="M43" s="52"/>
      <c r="N43" s="52"/>
    </row>
    <row r="44" spans="1:14">
      <c r="A44" s="52"/>
      <c r="B44" s="52"/>
      <c r="C44" s="52"/>
      <c r="D44" s="52"/>
      <c r="E44" s="52"/>
      <c r="F44" s="52"/>
      <c r="G44" s="52"/>
      <c r="H44" s="52"/>
      <c r="I44" s="52"/>
      <c r="J44" s="52"/>
      <c r="K44" s="52"/>
      <c r="L44" s="52"/>
      <c r="M44" s="52"/>
      <c r="N44" s="52"/>
    </row>
    <row r="45" spans="1:14">
      <c r="A45" s="52"/>
      <c r="B45" s="52"/>
      <c r="C45" s="52"/>
      <c r="D45" s="52"/>
      <c r="E45" s="52"/>
      <c r="F45" s="52"/>
      <c r="G45" s="52"/>
      <c r="H45" s="52"/>
      <c r="I45" s="52"/>
      <c r="J45" s="52"/>
      <c r="K45" s="52"/>
      <c r="L45" s="52"/>
      <c r="M45" s="52"/>
      <c r="N45" s="52"/>
    </row>
    <row r="46" spans="1:14">
      <c r="A46" s="52"/>
      <c r="B46" s="52"/>
      <c r="C46" s="52"/>
      <c r="D46" s="52"/>
      <c r="E46" s="52"/>
      <c r="F46" s="52"/>
      <c r="G46" s="52"/>
      <c r="H46" s="52"/>
      <c r="I46" s="52"/>
      <c r="J46" s="52"/>
      <c r="K46" s="52"/>
      <c r="L46" s="52"/>
      <c r="M46" s="52"/>
      <c r="N46" s="52"/>
    </row>
    <row r="47" spans="1:14">
      <c r="A47" s="52"/>
      <c r="B47" s="52"/>
      <c r="C47" s="52"/>
      <c r="D47" s="52"/>
      <c r="E47" s="52"/>
      <c r="F47" s="52"/>
      <c r="G47" s="52"/>
      <c r="H47" s="52"/>
      <c r="I47" s="52"/>
      <c r="J47" s="52"/>
      <c r="K47" s="52"/>
      <c r="L47" s="52"/>
      <c r="M47" s="52"/>
      <c r="N47" s="52"/>
    </row>
    <row r="48" spans="1:14">
      <c r="A48" s="52"/>
      <c r="B48" s="52"/>
      <c r="C48" s="52"/>
      <c r="D48" s="52"/>
      <c r="E48" s="52"/>
      <c r="F48" s="52"/>
      <c r="G48" s="52"/>
      <c r="H48" s="52"/>
      <c r="I48" s="52"/>
      <c r="J48" s="52"/>
      <c r="K48" s="52"/>
      <c r="L48" s="52"/>
      <c r="M48" s="52"/>
      <c r="N48" s="52"/>
    </row>
    <row r="49" spans="1:14">
      <c r="A49" s="52"/>
      <c r="B49" s="52"/>
      <c r="C49" s="52"/>
      <c r="D49" s="52"/>
      <c r="E49" s="52"/>
      <c r="F49" s="52"/>
      <c r="G49" s="52"/>
      <c r="H49" s="52"/>
      <c r="I49" s="52"/>
      <c r="J49" s="52"/>
      <c r="K49" s="52"/>
      <c r="L49" s="52"/>
      <c r="M49" s="52"/>
      <c r="N49" s="52"/>
    </row>
    <row r="50" spans="1:14">
      <c r="A50" s="52"/>
      <c r="B50" s="52"/>
      <c r="C50" s="52"/>
      <c r="D50" s="52"/>
      <c r="E50" s="52"/>
      <c r="F50" s="52"/>
      <c r="G50" s="52"/>
      <c r="H50" s="52"/>
      <c r="I50" s="52"/>
      <c r="J50" s="52"/>
      <c r="K50" s="52"/>
      <c r="L50" s="52"/>
      <c r="M50" s="52"/>
      <c r="N50" s="52"/>
    </row>
    <row r="51" spans="1:14">
      <c r="A51" s="52"/>
      <c r="B51" s="52"/>
      <c r="C51" s="52"/>
      <c r="D51" s="52"/>
      <c r="E51" s="52"/>
      <c r="F51" s="52"/>
      <c r="G51" s="52"/>
      <c r="H51" s="52"/>
      <c r="I51" s="52"/>
      <c r="J51" s="52"/>
      <c r="K51" s="52"/>
      <c r="L51" s="52"/>
      <c r="M51" s="52"/>
      <c r="N51" s="52"/>
    </row>
    <row r="52" spans="1:14">
      <c r="A52" s="52"/>
      <c r="B52" s="52"/>
      <c r="C52" s="52"/>
      <c r="D52" s="52"/>
      <c r="E52" s="52"/>
      <c r="F52" s="52"/>
      <c r="G52" s="52"/>
      <c r="H52" s="52"/>
      <c r="I52" s="52"/>
      <c r="J52" s="52"/>
      <c r="K52" s="52"/>
      <c r="L52" s="52"/>
      <c r="M52" s="52"/>
      <c r="N52" s="52"/>
    </row>
    <row r="53" spans="1:14">
      <c r="A53" s="52"/>
      <c r="B53" s="52"/>
      <c r="C53" s="52"/>
      <c r="D53" s="52"/>
      <c r="E53" s="52"/>
      <c r="F53" s="52"/>
      <c r="G53" s="52"/>
      <c r="H53" s="52"/>
      <c r="I53" s="52"/>
      <c r="J53" s="52"/>
      <c r="K53" s="52"/>
      <c r="L53" s="52"/>
      <c r="M53" s="52"/>
      <c r="N53" s="52"/>
    </row>
    <row r="54" spans="1:14">
      <c r="A54" s="52"/>
      <c r="B54" s="52"/>
      <c r="C54" s="52"/>
      <c r="D54" s="52"/>
      <c r="E54" s="52"/>
      <c r="F54" s="52"/>
      <c r="G54" s="52"/>
      <c r="H54" s="52"/>
      <c r="I54" s="52"/>
      <c r="J54" s="52"/>
      <c r="K54" s="52"/>
      <c r="L54" s="52"/>
      <c r="M54" s="52"/>
      <c r="N54" s="52"/>
    </row>
    <row r="55" spans="1:14">
      <c r="A55" s="52"/>
      <c r="B55" s="52"/>
      <c r="C55" s="52"/>
      <c r="D55" s="52"/>
      <c r="E55" s="52"/>
      <c r="F55" s="52"/>
      <c r="G55" s="52"/>
      <c r="H55" s="52"/>
      <c r="I55" s="52"/>
      <c r="J55" s="52"/>
      <c r="K55" s="52"/>
      <c r="L55" s="52"/>
      <c r="M55" s="52"/>
      <c r="N55" s="52"/>
    </row>
    <row r="56" spans="1:14">
      <c r="A56" s="52"/>
      <c r="B56" s="52"/>
      <c r="C56" s="52"/>
      <c r="D56" s="52"/>
      <c r="E56" s="52"/>
      <c r="F56" s="52"/>
      <c r="G56" s="52"/>
      <c r="H56" s="52"/>
      <c r="I56" s="52"/>
      <c r="J56" s="52"/>
      <c r="K56" s="52"/>
      <c r="L56" s="52"/>
      <c r="M56" s="52"/>
      <c r="N56" s="52"/>
    </row>
    <row r="57" spans="1:14">
      <c r="A57" s="52"/>
      <c r="B57" s="52"/>
      <c r="C57" s="52"/>
      <c r="D57" s="52"/>
      <c r="E57" s="52"/>
      <c r="F57" s="52"/>
      <c r="G57" s="52"/>
      <c r="H57" s="52"/>
      <c r="I57" s="52"/>
      <c r="J57" s="52"/>
      <c r="K57" s="52"/>
      <c r="L57" s="52"/>
      <c r="M57" s="52"/>
      <c r="N57" s="52"/>
    </row>
    <row r="58" spans="1:14">
      <c r="A58" s="52"/>
      <c r="B58" s="52"/>
      <c r="C58" s="52"/>
      <c r="D58" s="52"/>
      <c r="E58" s="52"/>
      <c r="F58" s="52"/>
      <c r="G58" s="52"/>
      <c r="H58" s="52"/>
      <c r="I58" s="52"/>
      <c r="J58" s="52"/>
      <c r="K58" s="52"/>
      <c r="L58" s="52"/>
      <c r="M58" s="52"/>
      <c r="N58" s="52"/>
    </row>
    <row r="59" spans="1:14">
      <c r="A59" s="52"/>
      <c r="B59" s="52"/>
      <c r="C59" s="52"/>
      <c r="D59" s="52"/>
      <c r="E59" s="52"/>
      <c r="F59" s="52"/>
      <c r="G59" s="52"/>
      <c r="H59" s="52"/>
      <c r="I59" s="52"/>
      <c r="J59" s="52"/>
      <c r="K59" s="52"/>
      <c r="L59" s="52"/>
      <c r="M59" s="52"/>
      <c r="N59" s="52"/>
    </row>
    <row r="60" spans="1:14">
      <c r="A60" s="52"/>
      <c r="B60" s="52"/>
      <c r="C60" s="52"/>
      <c r="D60" s="52"/>
      <c r="E60" s="52"/>
      <c r="F60" s="52"/>
      <c r="G60" s="52"/>
      <c r="H60" s="52"/>
      <c r="I60" s="52"/>
      <c r="J60" s="52"/>
      <c r="K60" s="52"/>
      <c r="L60" s="52"/>
      <c r="M60" s="52"/>
      <c r="N60" s="52"/>
    </row>
    <row r="61" spans="1:14">
      <c r="A61" s="52"/>
      <c r="B61" s="52"/>
      <c r="C61" s="52"/>
      <c r="D61" s="52"/>
      <c r="E61" s="52"/>
      <c r="F61" s="52"/>
      <c r="G61" s="52"/>
      <c r="H61" s="52"/>
      <c r="I61" s="52"/>
      <c r="J61" s="52"/>
      <c r="K61" s="52"/>
      <c r="L61" s="52"/>
      <c r="M61" s="52"/>
      <c r="N61" s="52"/>
    </row>
    <row r="62" spans="1:14">
      <c r="A62" s="52"/>
      <c r="B62" s="52"/>
      <c r="C62" s="52"/>
      <c r="D62" s="52"/>
      <c r="E62" s="52"/>
      <c r="F62" s="52"/>
      <c r="G62" s="52"/>
      <c r="H62" s="52"/>
      <c r="I62" s="52"/>
      <c r="J62" s="52"/>
      <c r="K62" s="52"/>
      <c r="L62" s="52"/>
      <c r="M62" s="52"/>
      <c r="N62" s="52"/>
    </row>
    <row r="63" spans="1:14">
      <c r="A63" s="52"/>
      <c r="B63" s="52"/>
      <c r="C63" s="52"/>
      <c r="D63" s="52"/>
      <c r="E63" s="52"/>
      <c r="F63" s="52"/>
      <c r="G63" s="52"/>
      <c r="H63" s="52"/>
      <c r="I63" s="52"/>
      <c r="J63" s="52"/>
      <c r="K63" s="52"/>
      <c r="L63" s="52"/>
      <c r="M63" s="52"/>
      <c r="N63" s="52"/>
    </row>
    <row r="64" spans="1:14">
      <c r="A64" s="52"/>
      <c r="B64" s="52"/>
      <c r="C64" s="52"/>
      <c r="D64" s="52"/>
      <c r="E64" s="52"/>
      <c r="F64" s="52"/>
      <c r="G64" s="52"/>
      <c r="H64" s="52"/>
      <c r="I64" s="52"/>
      <c r="J64" s="52"/>
      <c r="K64" s="52"/>
      <c r="L64" s="52"/>
      <c r="M64" s="52"/>
      <c r="N64" s="52"/>
    </row>
    <row r="65" spans="1:14">
      <c r="A65" s="52"/>
      <c r="B65" s="52"/>
      <c r="C65" s="52"/>
      <c r="D65" s="52"/>
      <c r="E65" s="52"/>
      <c r="F65" s="52"/>
      <c r="G65" s="52"/>
      <c r="H65" s="52"/>
      <c r="I65" s="52"/>
      <c r="J65" s="52"/>
      <c r="K65" s="52"/>
      <c r="L65" s="52"/>
      <c r="M65" s="52"/>
      <c r="N65" s="52"/>
    </row>
    <row r="66" spans="1:14">
      <c r="A66" s="52"/>
      <c r="B66" s="52"/>
      <c r="C66" s="52"/>
      <c r="D66" s="52"/>
      <c r="E66" s="52"/>
      <c r="F66" s="52"/>
      <c r="G66" s="52"/>
      <c r="H66" s="52"/>
      <c r="I66" s="52"/>
      <c r="J66" s="52"/>
      <c r="K66" s="52"/>
      <c r="L66" s="52"/>
      <c r="M66" s="52"/>
      <c r="N66" s="52"/>
    </row>
    <row r="67" spans="1:14">
      <c r="A67" s="52"/>
      <c r="B67" s="52"/>
      <c r="C67" s="52"/>
      <c r="D67" s="52"/>
      <c r="E67" s="52"/>
      <c r="F67" s="52"/>
      <c r="G67" s="52"/>
      <c r="H67" s="52"/>
      <c r="I67" s="52"/>
      <c r="J67" s="52"/>
      <c r="K67" s="52"/>
      <c r="L67" s="52"/>
      <c r="M67" s="52"/>
      <c r="N67" s="52"/>
    </row>
    <row r="68" spans="1:14">
      <c r="A68" s="52"/>
      <c r="B68" s="52"/>
      <c r="C68" s="52"/>
      <c r="D68" s="52"/>
      <c r="E68" s="52"/>
      <c r="F68" s="52"/>
      <c r="G68" s="52"/>
      <c r="H68" s="52"/>
      <c r="I68" s="52"/>
      <c r="J68" s="52"/>
      <c r="K68" s="52"/>
      <c r="L68" s="52"/>
      <c r="M68" s="52"/>
      <c r="N68" s="52"/>
    </row>
    <row r="69" spans="1:14">
      <c r="A69" s="52"/>
      <c r="B69" s="52"/>
      <c r="C69" s="52"/>
      <c r="D69" s="52"/>
      <c r="E69" s="52"/>
      <c r="F69" s="52"/>
      <c r="G69" s="52"/>
      <c r="H69" s="52"/>
      <c r="I69" s="52"/>
      <c r="J69" s="52"/>
      <c r="K69" s="52"/>
      <c r="L69" s="52"/>
      <c r="M69" s="52"/>
      <c r="N69" s="52"/>
    </row>
    <row r="70" spans="1:14">
      <c r="A70" s="52"/>
      <c r="B70" s="52"/>
      <c r="C70" s="52"/>
      <c r="D70" s="52"/>
      <c r="E70" s="52"/>
      <c r="F70" s="52"/>
      <c r="G70" s="52"/>
      <c r="H70" s="52"/>
      <c r="I70" s="52"/>
      <c r="J70" s="52"/>
      <c r="K70" s="52"/>
      <c r="L70" s="52"/>
      <c r="M70" s="52"/>
      <c r="N70" s="52"/>
    </row>
    <row r="71" spans="1:14">
      <c r="A71" s="52"/>
      <c r="B71" s="52"/>
      <c r="C71" s="52"/>
      <c r="D71" s="52"/>
      <c r="E71" s="52"/>
      <c r="F71" s="52"/>
      <c r="G71" s="52"/>
      <c r="H71" s="52"/>
      <c r="I71" s="52"/>
      <c r="J71" s="52"/>
      <c r="K71" s="52"/>
      <c r="L71" s="52"/>
      <c r="M71" s="52"/>
      <c r="N71" s="52"/>
    </row>
    <row r="72" spans="1:14">
      <c r="A72" s="52"/>
      <c r="B72" s="52"/>
      <c r="C72" s="52"/>
      <c r="D72" s="52"/>
      <c r="E72" s="52"/>
      <c r="F72" s="52"/>
      <c r="G72" s="52"/>
      <c r="H72" s="52"/>
      <c r="I72" s="52"/>
      <c r="J72" s="52"/>
      <c r="K72" s="52"/>
      <c r="L72" s="52"/>
      <c r="M72" s="52"/>
      <c r="N72" s="52"/>
    </row>
    <row r="73" spans="1:14">
      <c r="A73" s="52"/>
      <c r="B73" s="52"/>
      <c r="C73" s="52"/>
      <c r="D73" s="52"/>
      <c r="E73" s="52"/>
      <c r="F73" s="52"/>
      <c r="G73" s="52"/>
      <c r="H73" s="52"/>
      <c r="I73" s="52"/>
      <c r="J73" s="52"/>
      <c r="K73" s="52"/>
      <c r="L73" s="52"/>
      <c r="M73" s="52"/>
      <c r="N73" s="52"/>
    </row>
    <row r="74" spans="1:14">
      <c r="A74" s="52"/>
      <c r="B74" s="52"/>
      <c r="C74" s="52"/>
      <c r="D74" s="52"/>
      <c r="E74" s="52"/>
      <c r="F74" s="52"/>
      <c r="G74" s="52"/>
      <c r="H74" s="52"/>
      <c r="I74" s="52"/>
      <c r="J74" s="52"/>
      <c r="K74" s="52"/>
      <c r="L74" s="52"/>
      <c r="M74" s="52"/>
      <c r="N74" s="52"/>
    </row>
    <row r="75" spans="1:14">
      <c r="A75" s="52"/>
      <c r="B75" s="52"/>
      <c r="C75" s="52"/>
      <c r="D75" s="52"/>
      <c r="E75" s="52"/>
      <c r="F75" s="52"/>
      <c r="G75" s="52"/>
      <c r="H75" s="52"/>
      <c r="I75" s="52"/>
      <c r="J75" s="52"/>
      <c r="K75" s="52"/>
      <c r="L75" s="52"/>
      <c r="M75" s="52"/>
      <c r="N75" s="52"/>
    </row>
    <row r="76" spans="1:14">
      <c r="A76" s="52"/>
      <c r="B76" s="52"/>
      <c r="C76" s="52"/>
      <c r="D76" s="52"/>
      <c r="E76" s="52"/>
      <c r="F76" s="52"/>
      <c r="G76" s="52"/>
      <c r="H76" s="52"/>
      <c r="I76" s="52"/>
      <c r="J76" s="52"/>
      <c r="K76" s="52"/>
      <c r="L76" s="52"/>
      <c r="M76" s="52"/>
      <c r="N76" s="52"/>
    </row>
    <row r="77" spans="1:14">
      <c r="A77" s="52"/>
      <c r="B77" s="52"/>
      <c r="C77" s="52"/>
      <c r="D77" s="52"/>
      <c r="E77" s="52"/>
      <c r="F77" s="52"/>
      <c r="G77" s="52"/>
      <c r="H77" s="52"/>
      <c r="I77" s="52"/>
      <c r="J77" s="52"/>
      <c r="K77" s="52"/>
      <c r="L77" s="52"/>
      <c r="M77" s="52"/>
      <c r="N77" s="52"/>
    </row>
    <row r="78" spans="1:14">
      <c r="A78" s="52"/>
      <c r="B78" s="52"/>
      <c r="C78" s="52"/>
      <c r="D78" s="52"/>
      <c r="E78" s="52"/>
      <c r="F78" s="52"/>
      <c r="G78" s="52"/>
      <c r="H78" s="52"/>
      <c r="I78" s="52"/>
      <c r="J78" s="52"/>
      <c r="K78" s="52"/>
      <c r="L78" s="52"/>
      <c r="M78" s="52"/>
      <c r="N78" s="52"/>
    </row>
    <row r="79" spans="1:14">
      <c r="A79" s="52"/>
      <c r="B79" s="52"/>
      <c r="C79" s="52"/>
      <c r="D79" s="52"/>
      <c r="E79" s="52"/>
      <c r="F79" s="52"/>
      <c r="G79" s="52"/>
      <c r="H79" s="52"/>
      <c r="I79" s="52"/>
      <c r="J79" s="52"/>
      <c r="K79" s="52"/>
      <c r="L79" s="52"/>
      <c r="M79" s="52"/>
      <c r="N79" s="52"/>
    </row>
    <row r="80" spans="1:14">
      <c r="A80" s="52"/>
      <c r="B80" s="52"/>
      <c r="C80" s="52"/>
      <c r="D80" s="52"/>
      <c r="E80" s="52"/>
      <c r="F80" s="52"/>
      <c r="G80" s="52"/>
      <c r="H80" s="52"/>
      <c r="I80" s="52"/>
      <c r="J80" s="52"/>
      <c r="K80" s="52"/>
      <c r="L80" s="52"/>
      <c r="M80" s="52"/>
      <c r="N80" s="52"/>
    </row>
    <row r="81" spans="1:14">
      <c r="A81" s="52"/>
      <c r="B81" s="52"/>
      <c r="C81" s="52"/>
      <c r="D81" s="52"/>
      <c r="E81" s="52"/>
      <c r="F81" s="52"/>
      <c r="G81" s="52"/>
      <c r="H81" s="52"/>
      <c r="I81" s="52"/>
      <c r="J81" s="52"/>
      <c r="K81" s="52"/>
      <c r="L81" s="52"/>
      <c r="M81" s="52"/>
      <c r="N81" s="52"/>
    </row>
    <row r="82" spans="1:14">
      <c r="A82" s="52"/>
      <c r="B82" s="52"/>
      <c r="C82" s="52"/>
      <c r="D82" s="52"/>
      <c r="E82" s="52"/>
      <c r="F82" s="52"/>
      <c r="G82" s="52"/>
      <c r="H82" s="52"/>
      <c r="I82" s="52"/>
      <c r="J82" s="52"/>
      <c r="K82" s="52"/>
      <c r="L82" s="52"/>
      <c r="M82" s="52"/>
      <c r="N82" s="52"/>
    </row>
    <row r="83" spans="1:14">
      <c r="A83" s="52"/>
      <c r="B83" s="52"/>
      <c r="C83" s="52"/>
      <c r="D83" s="52"/>
      <c r="E83" s="52"/>
      <c r="F83" s="52"/>
      <c r="G83" s="52"/>
      <c r="H83" s="52"/>
      <c r="I83" s="52"/>
      <c r="J83" s="52"/>
      <c r="K83" s="52"/>
      <c r="L83" s="52"/>
      <c r="M83" s="52"/>
      <c r="N83" s="52"/>
    </row>
    <row r="84" spans="1:14">
      <c r="A84" s="52"/>
      <c r="B84" s="52"/>
      <c r="C84" s="52"/>
      <c r="D84" s="52"/>
      <c r="E84" s="52"/>
      <c r="F84" s="52"/>
      <c r="G84" s="52"/>
      <c r="H84" s="52"/>
      <c r="I84" s="52"/>
      <c r="J84" s="52"/>
      <c r="K84" s="52"/>
      <c r="L84" s="52"/>
      <c r="M84" s="52"/>
      <c r="N84" s="52"/>
    </row>
    <row r="85" spans="1:14">
      <c r="A85" s="52"/>
      <c r="B85" s="52"/>
      <c r="C85" s="52"/>
      <c r="D85" s="52"/>
      <c r="E85" s="52"/>
      <c r="F85" s="52"/>
      <c r="G85" s="52"/>
      <c r="H85" s="52"/>
      <c r="I85" s="52"/>
      <c r="J85" s="52"/>
      <c r="K85" s="52"/>
      <c r="L85" s="52"/>
      <c r="M85" s="52"/>
      <c r="N85" s="52"/>
    </row>
    <row r="86" spans="1:14">
      <c r="A86" s="52"/>
      <c r="B86" s="52"/>
      <c r="C86" s="52"/>
      <c r="D86" s="52"/>
      <c r="E86" s="52"/>
      <c r="F86" s="52"/>
      <c r="G86" s="52"/>
      <c r="H86" s="52"/>
      <c r="I86" s="52"/>
      <c r="J86" s="52"/>
      <c r="K86" s="52"/>
      <c r="L86" s="52"/>
      <c r="M86" s="52"/>
      <c r="N86" s="52"/>
    </row>
    <row r="87" spans="1:14">
      <c r="A87" s="52"/>
      <c r="B87" s="52"/>
      <c r="C87" s="52"/>
      <c r="D87" s="52"/>
      <c r="E87" s="52"/>
      <c r="F87" s="52"/>
      <c r="G87" s="52"/>
      <c r="H87" s="52"/>
      <c r="I87" s="52"/>
      <c r="J87" s="52"/>
      <c r="K87" s="52"/>
      <c r="L87" s="52"/>
      <c r="M87" s="52"/>
      <c r="N87" s="52"/>
    </row>
    <row r="88" spans="1:14">
      <c r="A88" s="52"/>
      <c r="B88" s="52"/>
      <c r="C88" s="52"/>
      <c r="D88" s="52"/>
      <c r="E88" s="52"/>
      <c r="F88" s="52"/>
      <c r="G88" s="52"/>
      <c r="H88" s="52"/>
      <c r="I88" s="52"/>
      <c r="J88" s="52"/>
      <c r="K88" s="52"/>
      <c r="L88" s="52"/>
      <c r="M88" s="52"/>
      <c r="N88" s="52"/>
    </row>
    <row r="89" spans="1:14">
      <c r="A89" s="52"/>
      <c r="B89" s="52"/>
      <c r="C89" s="52"/>
      <c r="D89" s="52"/>
      <c r="E89" s="52"/>
      <c r="F89" s="52"/>
      <c r="G89" s="52"/>
      <c r="H89" s="52"/>
      <c r="I89" s="52"/>
      <c r="J89" s="52"/>
      <c r="K89" s="52"/>
      <c r="L89" s="52"/>
      <c r="M89" s="52"/>
      <c r="N89" s="52"/>
    </row>
    <row r="90" spans="1:14">
      <c r="A90" s="52"/>
      <c r="B90" s="52"/>
      <c r="C90" s="52"/>
      <c r="D90" s="52"/>
      <c r="E90" s="52"/>
      <c r="F90" s="52"/>
      <c r="G90" s="52"/>
      <c r="H90" s="52"/>
      <c r="I90" s="52"/>
      <c r="J90" s="52"/>
      <c r="K90" s="52"/>
      <c r="L90" s="52"/>
      <c r="M90" s="52"/>
      <c r="N90" s="52"/>
    </row>
    <row r="91" spans="1:14">
      <c r="A91" s="52"/>
      <c r="B91" s="52"/>
      <c r="C91" s="52"/>
      <c r="D91" s="52"/>
      <c r="E91" s="52"/>
      <c r="F91" s="52"/>
      <c r="G91" s="52"/>
      <c r="H91" s="52"/>
      <c r="I91" s="52"/>
      <c r="J91" s="52"/>
      <c r="K91" s="52"/>
      <c r="L91" s="52"/>
      <c r="M91" s="52"/>
      <c r="N91" s="52"/>
    </row>
    <row r="92" spans="1:14">
      <c r="A92" s="52"/>
      <c r="B92" s="52"/>
      <c r="C92" s="52"/>
      <c r="D92" s="52"/>
      <c r="E92" s="52"/>
      <c r="F92" s="52"/>
      <c r="G92" s="52"/>
      <c r="H92" s="52"/>
      <c r="I92" s="52"/>
      <c r="J92" s="52"/>
      <c r="K92" s="52"/>
      <c r="L92" s="52"/>
      <c r="M92" s="52"/>
      <c r="N92" s="52"/>
    </row>
    <row r="93" spans="1:14">
      <c r="A93" s="52"/>
      <c r="B93" s="52"/>
      <c r="C93" s="52"/>
      <c r="D93" s="52"/>
      <c r="E93" s="52"/>
      <c r="F93" s="52"/>
      <c r="G93" s="52"/>
      <c r="H93" s="52"/>
      <c r="I93" s="52"/>
      <c r="J93" s="52"/>
      <c r="K93" s="52"/>
      <c r="L93" s="52"/>
      <c r="M93" s="52"/>
      <c r="N93" s="52"/>
    </row>
    <row r="94" spans="1:14">
      <c r="A94" s="52"/>
      <c r="B94" s="52"/>
      <c r="C94" s="52"/>
      <c r="D94" s="52"/>
      <c r="E94" s="52"/>
      <c r="F94" s="52"/>
      <c r="G94" s="52"/>
      <c r="H94" s="52"/>
      <c r="I94" s="52"/>
      <c r="J94" s="52"/>
      <c r="K94" s="52"/>
      <c r="L94" s="52"/>
      <c r="M94" s="52"/>
      <c r="N94" s="52"/>
    </row>
    <row r="95" spans="1:14">
      <c r="A95" s="52"/>
      <c r="B95" s="52"/>
      <c r="C95" s="52"/>
      <c r="D95" s="52"/>
      <c r="E95" s="52"/>
      <c r="F95" s="52"/>
      <c r="G95" s="52"/>
      <c r="H95" s="52"/>
      <c r="I95" s="52"/>
      <c r="J95" s="52"/>
      <c r="K95" s="52"/>
      <c r="L95" s="52"/>
      <c r="M95" s="52"/>
      <c r="N95" s="52"/>
    </row>
    <row r="96" spans="1:14">
      <c r="A96" s="52"/>
      <c r="B96" s="52"/>
      <c r="C96" s="52"/>
      <c r="D96" s="52"/>
      <c r="E96" s="52"/>
      <c r="F96" s="52"/>
      <c r="G96" s="52"/>
      <c r="H96" s="52"/>
      <c r="I96" s="52"/>
      <c r="J96" s="52"/>
      <c r="K96" s="52"/>
      <c r="L96" s="52"/>
      <c r="M96" s="52"/>
      <c r="N96" s="52"/>
    </row>
    <row r="97" spans="1:14">
      <c r="A97" s="52"/>
      <c r="B97" s="52"/>
      <c r="C97" s="52"/>
      <c r="D97" s="52"/>
      <c r="E97" s="52"/>
      <c r="F97" s="52"/>
      <c r="G97" s="52"/>
      <c r="H97" s="52"/>
      <c r="I97" s="52"/>
      <c r="J97" s="52"/>
      <c r="K97" s="52"/>
      <c r="L97" s="52"/>
      <c r="M97" s="52"/>
      <c r="N97" s="52"/>
    </row>
    <row r="98" spans="1:14">
      <c r="A98" s="52"/>
      <c r="B98" s="52"/>
      <c r="C98" s="52"/>
      <c r="D98" s="52"/>
      <c r="E98" s="52"/>
      <c r="F98" s="52"/>
      <c r="G98" s="52"/>
      <c r="H98" s="52"/>
      <c r="I98" s="52"/>
      <c r="J98" s="52"/>
      <c r="K98" s="52"/>
      <c r="L98" s="52"/>
      <c r="M98" s="52"/>
      <c r="N98" s="52"/>
    </row>
    <row r="99" spans="1:14">
      <c r="A99" s="52"/>
      <c r="B99" s="52"/>
      <c r="C99" s="52"/>
      <c r="D99" s="52"/>
      <c r="E99" s="52"/>
      <c r="F99" s="52"/>
      <c r="G99" s="52"/>
      <c r="H99" s="52"/>
      <c r="I99" s="52"/>
      <c r="J99" s="52"/>
      <c r="K99" s="52"/>
      <c r="L99" s="52"/>
      <c r="M99" s="52"/>
      <c r="N99" s="52"/>
    </row>
    <row r="100" spans="1:14">
      <c r="A100" s="52"/>
      <c r="B100" s="52"/>
      <c r="C100" s="52"/>
      <c r="D100" s="52"/>
      <c r="E100" s="52"/>
      <c r="F100" s="52"/>
      <c r="G100" s="52"/>
      <c r="H100" s="52"/>
      <c r="I100" s="52"/>
      <c r="J100" s="52"/>
      <c r="K100" s="52"/>
      <c r="L100" s="52"/>
      <c r="M100" s="52"/>
      <c r="N100" s="52"/>
    </row>
    <row r="101" spans="1:14">
      <c r="A101" s="52"/>
      <c r="B101" s="52"/>
      <c r="C101" s="52"/>
      <c r="D101" s="52"/>
      <c r="E101" s="52"/>
      <c r="F101" s="52"/>
      <c r="G101" s="52"/>
      <c r="H101" s="52"/>
      <c r="I101" s="52"/>
      <c r="J101" s="52"/>
      <c r="K101" s="52"/>
      <c r="L101" s="52"/>
      <c r="M101" s="52"/>
      <c r="N101" s="52"/>
    </row>
    <row r="102" spans="1:14">
      <c r="A102" s="52"/>
      <c r="B102" s="52"/>
      <c r="C102" s="52"/>
      <c r="D102" s="52"/>
      <c r="E102" s="52"/>
      <c r="F102" s="52"/>
      <c r="G102" s="52"/>
      <c r="H102" s="52"/>
      <c r="I102" s="52"/>
      <c r="J102" s="52"/>
      <c r="K102" s="52"/>
      <c r="L102" s="52"/>
      <c r="M102" s="52"/>
      <c r="N102" s="52"/>
    </row>
    <row r="103" spans="1:14">
      <c r="A103" s="52"/>
      <c r="B103" s="52"/>
      <c r="C103" s="52"/>
      <c r="D103" s="52"/>
      <c r="E103" s="52"/>
      <c r="F103" s="52"/>
      <c r="G103" s="52"/>
      <c r="H103" s="52"/>
      <c r="I103" s="52"/>
      <c r="J103" s="52"/>
      <c r="K103" s="52"/>
      <c r="L103" s="52"/>
      <c r="M103" s="52"/>
      <c r="N103" s="52"/>
    </row>
    <row r="104" spans="1:14">
      <c r="A104" s="52"/>
      <c r="B104" s="52"/>
      <c r="C104" s="52"/>
      <c r="D104" s="52"/>
      <c r="E104" s="52"/>
      <c r="F104" s="52"/>
      <c r="G104" s="52"/>
      <c r="H104" s="52"/>
      <c r="I104" s="52"/>
      <c r="J104" s="52"/>
      <c r="K104" s="52"/>
      <c r="L104" s="52"/>
      <c r="M104" s="52"/>
      <c r="N104" s="52"/>
    </row>
    <row r="105" spans="1:14">
      <c r="A105" s="52"/>
      <c r="B105" s="52"/>
      <c r="C105" s="52"/>
      <c r="D105" s="52"/>
      <c r="E105" s="52"/>
      <c r="F105" s="52"/>
      <c r="G105" s="52"/>
      <c r="H105" s="52"/>
      <c r="I105" s="52"/>
      <c r="J105" s="52"/>
      <c r="K105" s="52"/>
      <c r="L105" s="52"/>
      <c r="M105" s="52"/>
      <c r="N105" s="52"/>
    </row>
    <row r="106" spans="1:14">
      <c r="A106" s="52"/>
      <c r="B106" s="52"/>
      <c r="C106" s="52"/>
      <c r="D106" s="52"/>
      <c r="E106" s="52"/>
      <c r="F106" s="52"/>
      <c r="G106" s="52"/>
      <c r="H106" s="52"/>
      <c r="I106" s="52"/>
      <c r="J106" s="52"/>
      <c r="K106" s="52"/>
      <c r="L106" s="52"/>
      <c r="M106" s="52"/>
      <c r="N106" s="52"/>
    </row>
    <row r="107" spans="1:14">
      <c r="A107" s="52"/>
      <c r="B107" s="52"/>
      <c r="C107" s="52"/>
      <c r="D107" s="52"/>
      <c r="E107" s="52"/>
      <c r="F107" s="52"/>
      <c r="G107" s="52"/>
      <c r="H107" s="52"/>
      <c r="I107" s="52"/>
      <c r="J107" s="52"/>
      <c r="K107" s="52"/>
      <c r="L107" s="52"/>
      <c r="M107" s="52"/>
      <c r="N107" s="52"/>
    </row>
    <row r="108" spans="1:14">
      <c r="A108" s="52"/>
      <c r="B108" s="52"/>
      <c r="C108" s="52"/>
      <c r="D108" s="52"/>
      <c r="E108" s="52"/>
      <c r="F108" s="52"/>
      <c r="G108" s="52"/>
      <c r="H108" s="52"/>
      <c r="I108" s="52"/>
      <c r="J108" s="52"/>
      <c r="K108" s="52"/>
      <c r="L108" s="52"/>
      <c r="M108" s="52"/>
      <c r="N108" s="52"/>
    </row>
    <row r="109" spans="1:14">
      <c r="A109" s="52"/>
      <c r="B109" s="52"/>
      <c r="C109" s="52"/>
      <c r="D109" s="52"/>
      <c r="E109" s="52"/>
      <c r="F109" s="52"/>
      <c r="G109" s="52"/>
      <c r="H109" s="52"/>
      <c r="I109" s="52"/>
      <c r="J109" s="52"/>
      <c r="K109" s="52"/>
      <c r="L109" s="52"/>
      <c r="M109" s="52"/>
      <c r="N109" s="52"/>
    </row>
    <row r="110" spans="1:14">
      <c r="A110" s="52"/>
      <c r="B110" s="52"/>
      <c r="C110" s="52"/>
      <c r="D110" s="52"/>
      <c r="E110" s="52"/>
      <c r="F110" s="52"/>
      <c r="G110" s="52"/>
      <c r="H110" s="52"/>
      <c r="I110" s="52"/>
      <c r="J110" s="52"/>
      <c r="K110" s="52"/>
      <c r="L110" s="52"/>
      <c r="M110" s="52"/>
      <c r="N110" s="52"/>
    </row>
    <row r="111" spans="1:14">
      <c r="A111" s="52"/>
      <c r="B111" s="52"/>
      <c r="C111" s="52"/>
      <c r="D111" s="52"/>
      <c r="E111" s="52"/>
      <c r="F111" s="52"/>
      <c r="G111" s="52"/>
      <c r="H111" s="52"/>
      <c r="I111" s="52"/>
      <c r="J111" s="52"/>
      <c r="K111" s="52"/>
      <c r="L111" s="52"/>
      <c r="M111" s="52"/>
      <c r="N111" s="52"/>
    </row>
    <row r="112" spans="1:14">
      <c r="A112" s="52"/>
      <c r="B112" s="52"/>
      <c r="C112" s="52"/>
      <c r="D112" s="52"/>
      <c r="E112" s="52"/>
      <c r="F112" s="52"/>
      <c r="G112" s="52"/>
      <c r="H112" s="52"/>
      <c r="I112" s="52"/>
      <c r="J112" s="52"/>
      <c r="K112" s="52"/>
      <c r="L112" s="52"/>
      <c r="M112" s="52"/>
      <c r="N112" s="52"/>
    </row>
    <row r="113" spans="1:14">
      <c r="A113" s="52"/>
      <c r="B113" s="52"/>
      <c r="C113" s="52"/>
      <c r="D113" s="52"/>
      <c r="E113" s="52"/>
      <c r="F113" s="52"/>
      <c r="G113" s="52"/>
      <c r="H113" s="52"/>
      <c r="I113" s="52"/>
      <c r="J113" s="52"/>
      <c r="K113" s="52"/>
      <c r="L113" s="52"/>
      <c r="M113" s="52"/>
      <c r="N113" s="52"/>
    </row>
    <row r="114" spans="1:14">
      <c r="A114" s="52"/>
      <c r="B114" s="52"/>
      <c r="C114" s="52"/>
      <c r="D114" s="52"/>
      <c r="E114" s="52"/>
      <c r="F114" s="52"/>
      <c r="G114" s="52"/>
      <c r="H114" s="52"/>
      <c r="I114" s="52"/>
      <c r="J114" s="52"/>
      <c r="K114" s="52"/>
      <c r="L114" s="52"/>
      <c r="M114" s="52"/>
      <c r="N114" s="52"/>
    </row>
    <row r="115" spans="1:14">
      <c r="A115" s="52"/>
      <c r="B115" s="52"/>
      <c r="C115" s="52"/>
      <c r="D115" s="52"/>
      <c r="E115" s="52"/>
      <c r="F115" s="52"/>
      <c r="G115" s="52"/>
      <c r="H115" s="52"/>
      <c r="I115" s="52"/>
      <c r="J115" s="52"/>
      <c r="K115" s="52"/>
      <c r="L115" s="52"/>
      <c r="M115" s="52"/>
      <c r="N115" s="52"/>
    </row>
    <row r="116" spans="1:14">
      <c r="A116" s="52"/>
      <c r="B116" s="52"/>
      <c r="C116" s="52"/>
      <c r="D116" s="52"/>
      <c r="E116" s="52"/>
      <c r="F116" s="52"/>
      <c r="G116" s="52"/>
      <c r="H116" s="52"/>
      <c r="I116" s="52"/>
      <c r="J116" s="52"/>
      <c r="K116" s="52"/>
      <c r="L116" s="52"/>
      <c r="M116" s="52"/>
      <c r="N116" s="52"/>
    </row>
    <row r="117" spans="1:14">
      <c r="A117" s="52"/>
      <c r="B117" s="52"/>
      <c r="C117" s="52"/>
      <c r="D117" s="52"/>
      <c r="E117" s="52"/>
      <c r="F117" s="52"/>
      <c r="G117" s="52"/>
      <c r="H117" s="52"/>
      <c r="I117" s="52"/>
      <c r="J117" s="52"/>
      <c r="K117" s="52"/>
      <c r="L117" s="52"/>
      <c r="M117" s="52"/>
      <c r="N117" s="52"/>
    </row>
    <row r="118" spans="1:14">
      <c r="A118" s="52"/>
      <c r="B118" s="52"/>
      <c r="C118" s="52"/>
      <c r="D118" s="52"/>
      <c r="E118" s="52"/>
      <c r="F118" s="52"/>
      <c r="G118" s="52"/>
      <c r="H118" s="52"/>
      <c r="I118" s="52"/>
      <c r="J118" s="52"/>
      <c r="K118" s="52"/>
      <c r="L118" s="52"/>
      <c r="M118" s="52"/>
      <c r="N118" s="52"/>
    </row>
    <row r="119" spans="1:14">
      <c r="A119" s="52"/>
      <c r="B119" s="52"/>
      <c r="C119" s="52"/>
      <c r="D119" s="52"/>
      <c r="E119" s="52"/>
      <c r="F119" s="52"/>
      <c r="G119" s="52"/>
      <c r="H119" s="52"/>
      <c r="I119" s="52"/>
      <c r="J119" s="52"/>
      <c r="K119" s="52"/>
      <c r="L119" s="52"/>
      <c r="M119" s="52"/>
      <c r="N119" s="52"/>
    </row>
    <row r="120" spans="1:14">
      <c r="A120" s="52"/>
      <c r="B120" s="52"/>
      <c r="C120" s="52"/>
      <c r="D120" s="52"/>
      <c r="E120" s="52"/>
      <c r="F120" s="52"/>
      <c r="G120" s="52"/>
      <c r="H120" s="52"/>
      <c r="I120" s="52"/>
      <c r="J120" s="52"/>
      <c r="K120" s="52"/>
      <c r="L120" s="52"/>
      <c r="M120" s="52"/>
      <c r="N120" s="52"/>
    </row>
    <row r="121" spans="1:14">
      <c r="A121" s="52"/>
      <c r="B121" s="52"/>
      <c r="C121" s="52"/>
      <c r="D121" s="52"/>
      <c r="E121" s="52"/>
      <c r="F121" s="52"/>
      <c r="G121" s="52"/>
      <c r="H121" s="52"/>
      <c r="I121" s="52"/>
      <c r="J121" s="52"/>
      <c r="K121" s="52"/>
      <c r="L121" s="52"/>
      <c r="M121" s="52"/>
      <c r="N121" s="52"/>
    </row>
    <row r="122" spans="1:14">
      <c r="A122" s="52"/>
      <c r="B122" s="52"/>
      <c r="C122" s="52"/>
      <c r="D122" s="52"/>
      <c r="E122" s="52"/>
      <c r="F122" s="52"/>
      <c r="G122" s="52"/>
      <c r="H122" s="52"/>
      <c r="I122" s="52"/>
      <c r="J122" s="52"/>
      <c r="K122" s="52"/>
      <c r="L122" s="52"/>
      <c r="M122" s="52"/>
      <c r="N122" s="52"/>
    </row>
    <row r="123" spans="1:14">
      <c r="A123" s="52"/>
      <c r="B123" s="52"/>
      <c r="C123" s="52"/>
      <c r="D123" s="52"/>
      <c r="E123" s="52"/>
      <c r="F123" s="52"/>
      <c r="G123" s="52"/>
      <c r="H123" s="52"/>
      <c r="I123" s="52"/>
      <c r="J123" s="52"/>
      <c r="K123" s="52"/>
      <c r="L123" s="52"/>
      <c r="M123" s="52"/>
      <c r="N123" s="52"/>
    </row>
    <row r="124" spans="1:14">
      <c r="A124" s="52"/>
      <c r="B124" s="52"/>
      <c r="C124" s="52"/>
      <c r="D124" s="52"/>
      <c r="E124" s="52"/>
      <c r="F124" s="52"/>
      <c r="G124" s="52"/>
      <c r="H124" s="52"/>
      <c r="I124" s="52"/>
      <c r="J124" s="52"/>
      <c r="K124" s="52"/>
      <c r="L124" s="52"/>
      <c r="M124" s="52"/>
      <c r="N124" s="52"/>
    </row>
    <row r="125" spans="1:14">
      <c r="A125" s="52"/>
      <c r="B125" s="52"/>
      <c r="C125" s="52"/>
      <c r="D125" s="52"/>
      <c r="E125" s="52"/>
      <c r="F125" s="52"/>
      <c r="G125" s="52"/>
      <c r="H125" s="52"/>
      <c r="I125" s="52"/>
      <c r="J125" s="52"/>
      <c r="K125" s="52"/>
      <c r="L125" s="52"/>
      <c r="M125" s="52"/>
      <c r="N125" s="52"/>
    </row>
    <row r="126" spans="1:14">
      <c r="A126" s="52"/>
      <c r="B126" s="52"/>
      <c r="C126" s="52"/>
      <c r="D126" s="52"/>
      <c r="E126" s="52"/>
      <c r="F126" s="52"/>
      <c r="G126" s="52"/>
      <c r="H126" s="52"/>
      <c r="I126" s="52"/>
      <c r="J126" s="52"/>
      <c r="K126" s="52"/>
      <c r="L126" s="52"/>
      <c r="M126" s="52"/>
      <c r="N126" s="52"/>
    </row>
    <row r="127" spans="1:14">
      <c r="A127" s="52"/>
      <c r="B127" s="52"/>
      <c r="C127" s="52"/>
      <c r="D127" s="52"/>
      <c r="E127" s="52"/>
      <c r="F127" s="52"/>
      <c r="G127" s="52"/>
      <c r="H127" s="52"/>
      <c r="I127" s="52"/>
      <c r="J127" s="52"/>
      <c r="K127" s="52"/>
      <c r="L127" s="52"/>
      <c r="M127" s="52"/>
      <c r="N127" s="52"/>
    </row>
    <row r="128" spans="1:14">
      <c r="A128" s="52"/>
      <c r="B128" s="52"/>
      <c r="C128" s="52"/>
      <c r="D128" s="52"/>
      <c r="E128" s="52"/>
      <c r="F128" s="52"/>
      <c r="G128" s="52"/>
      <c r="H128" s="52"/>
      <c r="I128" s="52"/>
      <c r="J128" s="52"/>
      <c r="K128" s="52"/>
      <c r="L128" s="52"/>
      <c r="M128" s="52"/>
      <c r="N128" s="52"/>
    </row>
    <row r="129" spans="1:14">
      <c r="A129" s="52"/>
      <c r="B129" s="52"/>
      <c r="C129" s="52"/>
      <c r="D129" s="52"/>
      <c r="E129" s="52"/>
      <c r="F129" s="52"/>
      <c r="G129" s="52"/>
      <c r="H129" s="52"/>
      <c r="I129" s="52"/>
      <c r="J129" s="52"/>
      <c r="K129" s="52"/>
      <c r="L129" s="52"/>
      <c r="M129" s="52"/>
      <c r="N129" s="52"/>
    </row>
    <row r="130" spans="1:14">
      <c r="A130" s="52"/>
      <c r="B130" s="52"/>
      <c r="C130" s="52"/>
      <c r="D130" s="52"/>
      <c r="E130" s="52"/>
      <c r="F130" s="52"/>
      <c r="G130" s="52"/>
      <c r="H130" s="52"/>
      <c r="I130" s="52"/>
      <c r="J130" s="52"/>
      <c r="K130" s="52"/>
      <c r="L130" s="52"/>
      <c r="M130" s="52"/>
      <c r="N130" s="52"/>
    </row>
    <row r="131" spans="1:14">
      <c r="A131" s="52"/>
      <c r="B131" s="52"/>
      <c r="C131" s="52"/>
      <c r="D131" s="52"/>
      <c r="E131" s="52"/>
      <c r="F131" s="52"/>
      <c r="G131" s="52"/>
      <c r="H131" s="52"/>
      <c r="I131" s="52"/>
      <c r="J131" s="52"/>
      <c r="K131" s="52"/>
      <c r="L131" s="52"/>
      <c r="M131" s="52"/>
      <c r="N131" s="52"/>
    </row>
    <row r="132" spans="1:14">
      <c r="A132" s="52"/>
      <c r="B132" s="52"/>
      <c r="C132" s="52"/>
      <c r="D132" s="52"/>
      <c r="E132" s="52"/>
      <c r="F132" s="52"/>
      <c r="G132" s="52"/>
      <c r="H132" s="52"/>
      <c r="I132" s="52"/>
      <c r="J132" s="52"/>
      <c r="K132" s="52"/>
      <c r="L132" s="52"/>
      <c r="M132" s="52"/>
      <c r="N132" s="52"/>
    </row>
    <row r="133" spans="1:14">
      <c r="A133" s="52"/>
      <c r="B133" s="52"/>
      <c r="C133" s="52"/>
      <c r="D133" s="52"/>
      <c r="E133" s="52"/>
      <c r="F133" s="52"/>
      <c r="G133" s="52"/>
      <c r="H133" s="52"/>
      <c r="I133" s="52"/>
      <c r="J133" s="52"/>
      <c r="K133" s="52"/>
      <c r="L133" s="52"/>
      <c r="M133" s="52"/>
      <c r="N133" s="52"/>
    </row>
    <row r="134" spans="1:14">
      <c r="A134" s="52"/>
      <c r="B134" s="52"/>
      <c r="C134" s="52"/>
      <c r="D134" s="52"/>
      <c r="E134" s="52"/>
      <c r="F134" s="52"/>
      <c r="G134" s="52"/>
      <c r="H134" s="52"/>
      <c r="I134" s="52"/>
      <c r="J134" s="52"/>
      <c r="K134" s="52"/>
      <c r="L134" s="52"/>
      <c r="M134" s="52"/>
      <c r="N134" s="52"/>
    </row>
    <row r="135" spans="1:14">
      <c r="A135" s="52"/>
      <c r="B135" s="52"/>
      <c r="C135" s="52"/>
      <c r="D135" s="52"/>
      <c r="E135" s="52"/>
      <c r="F135" s="52"/>
      <c r="G135" s="52"/>
      <c r="H135" s="52"/>
      <c r="I135" s="52"/>
      <c r="J135" s="52"/>
      <c r="K135" s="52"/>
      <c r="L135" s="52"/>
      <c r="M135" s="52"/>
      <c r="N135" s="52"/>
    </row>
    <row r="136" spans="1:14">
      <c r="A136" s="52"/>
      <c r="B136" s="52"/>
      <c r="C136" s="52"/>
      <c r="D136" s="52"/>
      <c r="E136" s="52"/>
      <c r="F136" s="52"/>
      <c r="G136" s="52"/>
      <c r="H136" s="52"/>
      <c r="I136" s="52"/>
      <c r="J136" s="52"/>
      <c r="K136" s="52"/>
      <c r="L136" s="52"/>
      <c r="M136" s="52"/>
      <c r="N136" s="52"/>
    </row>
    <row r="137" spans="1:14">
      <c r="A137" s="52"/>
      <c r="B137" s="52"/>
      <c r="C137" s="52"/>
      <c r="D137" s="52"/>
      <c r="E137" s="52"/>
      <c r="F137" s="52"/>
      <c r="G137" s="52"/>
      <c r="H137" s="52"/>
      <c r="I137" s="52"/>
      <c r="J137" s="52"/>
      <c r="K137" s="52"/>
      <c r="L137" s="52"/>
      <c r="M137" s="52"/>
      <c r="N137" s="52"/>
    </row>
    <row r="138" spans="1:14">
      <c r="A138" s="52"/>
      <c r="B138" s="52"/>
      <c r="C138" s="52"/>
      <c r="D138" s="52"/>
      <c r="E138" s="52"/>
      <c r="F138" s="52"/>
      <c r="G138" s="52"/>
      <c r="H138" s="52"/>
      <c r="I138" s="52"/>
      <c r="J138" s="52"/>
      <c r="K138" s="52"/>
      <c r="L138" s="52"/>
      <c r="M138" s="52"/>
      <c r="N138" s="52"/>
    </row>
    <row r="139" spans="1:14">
      <c r="A139" s="52"/>
      <c r="B139" s="52"/>
      <c r="C139" s="52"/>
      <c r="D139" s="52"/>
      <c r="E139" s="52"/>
      <c r="F139" s="52"/>
      <c r="G139" s="52"/>
      <c r="H139" s="52"/>
      <c r="I139" s="52"/>
      <c r="J139" s="52"/>
      <c r="K139" s="52"/>
      <c r="L139" s="52"/>
      <c r="M139" s="52"/>
      <c r="N139" s="52"/>
    </row>
    <row r="140" spans="1:14">
      <c r="A140" s="52"/>
      <c r="B140" s="52"/>
      <c r="C140" s="52"/>
      <c r="D140" s="52"/>
      <c r="E140" s="52"/>
      <c r="F140" s="52"/>
      <c r="G140" s="52"/>
      <c r="H140" s="52"/>
      <c r="I140" s="52"/>
      <c r="J140" s="52"/>
      <c r="K140" s="52"/>
      <c r="L140" s="52"/>
      <c r="M140" s="52"/>
      <c r="N140" s="52"/>
    </row>
    <row r="141" spans="1:14">
      <c r="A141" s="52"/>
      <c r="B141" s="52"/>
      <c r="C141" s="52"/>
      <c r="D141" s="52"/>
      <c r="E141" s="52"/>
      <c r="F141" s="52"/>
      <c r="G141" s="52"/>
      <c r="H141" s="52"/>
      <c r="I141" s="52"/>
      <c r="J141" s="52"/>
      <c r="K141" s="52"/>
      <c r="L141" s="52"/>
      <c r="M141" s="52"/>
      <c r="N141" s="52"/>
    </row>
    <row r="142" spans="1:14">
      <c r="A142" s="52"/>
      <c r="B142" s="52"/>
      <c r="C142" s="52"/>
      <c r="D142" s="52"/>
      <c r="E142" s="52"/>
      <c r="F142" s="52"/>
      <c r="G142" s="52"/>
      <c r="H142" s="52"/>
      <c r="I142" s="52"/>
      <c r="J142" s="52"/>
      <c r="K142" s="52"/>
      <c r="L142" s="52"/>
      <c r="M142" s="52"/>
      <c r="N142" s="52"/>
    </row>
    <row r="143" spans="1:14">
      <c r="A143" s="52"/>
      <c r="B143" s="52"/>
      <c r="C143" s="52"/>
      <c r="D143" s="52"/>
      <c r="E143" s="52"/>
      <c r="F143" s="52"/>
      <c r="G143" s="52"/>
      <c r="H143" s="52"/>
      <c r="I143" s="52"/>
      <c r="J143" s="52"/>
      <c r="K143" s="52"/>
      <c r="L143" s="52"/>
      <c r="M143" s="52"/>
      <c r="N143" s="52"/>
    </row>
    <row r="144" spans="1:14">
      <c r="A144" s="52"/>
      <c r="B144" s="52"/>
      <c r="C144" s="52"/>
      <c r="D144" s="52"/>
      <c r="E144" s="52"/>
      <c r="F144" s="52"/>
      <c r="G144" s="52"/>
      <c r="H144" s="52"/>
      <c r="I144" s="52"/>
      <c r="J144" s="52"/>
      <c r="K144" s="52"/>
      <c r="L144" s="52"/>
      <c r="M144" s="52"/>
      <c r="N144" s="52"/>
    </row>
    <row r="145" spans="1:14">
      <c r="A145" s="52"/>
      <c r="B145" s="52"/>
      <c r="C145" s="52"/>
      <c r="D145" s="52"/>
      <c r="E145" s="52"/>
      <c r="F145" s="52"/>
      <c r="G145" s="52"/>
      <c r="H145" s="52"/>
      <c r="I145" s="52"/>
      <c r="J145" s="52"/>
      <c r="K145" s="52"/>
      <c r="L145" s="52"/>
      <c r="M145" s="52"/>
      <c r="N145" s="52"/>
    </row>
    <row r="146" spans="1:14">
      <c r="A146" s="52"/>
      <c r="B146" s="52"/>
      <c r="C146" s="52"/>
      <c r="D146" s="52"/>
      <c r="E146" s="52"/>
      <c r="F146" s="52"/>
      <c r="G146" s="52"/>
      <c r="H146" s="52"/>
      <c r="I146" s="52"/>
      <c r="J146" s="52"/>
      <c r="K146" s="52"/>
      <c r="L146" s="52"/>
      <c r="M146" s="52"/>
      <c r="N146" s="52"/>
    </row>
    <row r="147" spans="1:14">
      <c r="A147" s="52"/>
      <c r="B147" s="52"/>
      <c r="C147" s="52"/>
      <c r="D147" s="52"/>
      <c r="E147" s="52"/>
      <c r="F147" s="52"/>
      <c r="G147" s="52"/>
      <c r="H147" s="52"/>
      <c r="I147" s="52"/>
      <c r="J147" s="52"/>
      <c r="K147" s="52"/>
      <c r="L147" s="52"/>
      <c r="M147" s="52"/>
      <c r="N147" s="52"/>
    </row>
    <row r="148" spans="1:14">
      <c r="A148" s="52"/>
      <c r="B148" s="52"/>
      <c r="C148" s="52"/>
      <c r="D148" s="52"/>
      <c r="E148" s="52"/>
      <c r="F148" s="52"/>
      <c r="G148" s="52"/>
      <c r="H148" s="52"/>
      <c r="I148" s="52"/>
      <c r="J148" s="52"/>
      <c r="K148" s="52"/>
      <c r="L148" s="52"/>
      <c r="M148" s="52"/>
      <c r="N148" s="52"/>
    </row>
    <row r="149" spans="1:14">
      <c r="A149" s="52"/>
      <c r="B149" s="52"/>
      <c r="C149" s="52"/>
      <c r="D149" s="52"/>
      <c r="E149" s="52"/>
      <c r="F149" s="52"/>
      <c r="G149" s="52"/>
      <c r="H149" s="52"/>
      <c r="I149" s="52"/>
      <c r="J149" s="52"/>
      <c r="K149" s="52"/>
      <c r="L149" s="52"/>
      <c r="M149" s="52"/>
      <c r="N149" s="52"/>
    </row>
    <row r="150" spans="1:14">
      <c r="A150" s="52"/>
      <c r="B150" s="52"/>
      <c r="C150" s="52"/>
      <c r="D150" s="52"/>
      <c r="E150" s="52"/>
      <c r="F150" s="52"/>
      <c r="G150" s="52"/>
      <c r="H150" s="52"/>
      <c r="I150" s="52"/>
      <c r="J150" s="52"/>
      <c r="K150" s="52"/>
      <c r="L150" s="52"/>
      <c r="M150" s="52"/>
      <c r="N150" s="52"/>
    </row>
    <row r="151" spans="1:14">
      <c r="A151" s="52"/>
      <c r="B151" s="52"/>
      <c r="C151" s="52"/>
      <c r="D151" s="52"/>
      <c r="E151" s="52"/>
      <c r="F151" s="52"/>
      <c r="G151" s="52"/>
      <c r="H151" s="52"/>
      <c r="I151" s="52"/>
      <c r="J151" s="52"/>
      <c r="K151" s="52"/>
      <c r="L151" s="52"/>
      <c r="M151" s="52"/>
      <c r="N151" s="52"/>
    </row>
    <row r="152" spans="1:14">
      <c r="A152" s="52"/>
      <c r="B152" s="52"/>
      <c r="C152" s="52"/>
      <c r="D152" s="52"/>
      <c r="E152" s="52"/>
      <c r="F152" s="52"/>
      <c r="G152" s="52"/>
      <c r="H152" s="52"/>
      <c r="I152" s="52"/>
      <c r="J152" s="52"/>
      <c r="K152" s="52"/>
      <c r="L152" s="52"/>
      <c r="M152" s="52"/>
      <c r="N152" s="52"/>
    </row>
    <row r="153" spans="1:14">
      <c r="A153" s="52"/>
      <c r="B153" s="52"/>
      <c r="C153" s="52"/>
      <c r="D153" s="52"/>
      <c r="E153" s="52"/>
      <c r="F153" s="52"/>
      <c r="G153" s="52"/>
      <c r="H153" s="52"/>
      <c r="I153" s="52"/>
      <c r="J153" s="52"/>
      <c r="K153" s="52"/>
      <c r="L153" s="52"/>
      <c r="M153" s="52"/>
      <c r="N153" s="52"/>
    </row>
    <row r="154" spans="1:14">
      <c r="A154" s="52"/>
      <c r="B154" s="52"/>
      <c r="C154" s="52"/>
      <c r="D154" s="52"/>
      <c r="E154" s="52"/>
      <c r="F154" s="52"/>
      <c r="G154" s="52"/>
      <c r="H154" s="52"/>
      <c r="I154" s="52"/>
      <c r="J154" s="52"/>
      <c r="K154" s="52"/>
      <c r="L154" s="52"/>
      <c r="M154" s="52"/>
      <c r="N154" s="52"/>
    </row>
    <row r="155" spans="1:14">
      <c r="A155" s="52"/>
      <c r="B155" s="52"/>
      <c r="C155" s="52"/>
      <c r="D155" s="52"/>
      <c r="E155" s="52"/>
      <c r="F155" s="52"/>
      <c r="G155" s="52"/>
      <c r="H155" s="52"/>
      <c r="I155" s="52"/>
      <c r="J155" s="52"/>
      <c r="K155" s="52"/>
      <c r="L155" s="52"/>
      <c r="M155" s="52"/>
      <c r="N155" s="52"/>
    </row>
    <row r="156" spans="1:14">
      <c r="A156" s="52"/>
      <c r="B156" s="52"/>
      <c r="C156" s="52"/>
      <c r="D156" s="52"/>
      <c r="E156" s="52"/>
      <c r="F156" s="52"/>
      <c r="G156" s="52"/>
      <c r="H156" s="52"/>
      <c r="I156" s="52"/>
      <c r="J156" s="52"/>
      <c r="K156" s="52"/>
      <c r="L156" s="52"/>
      <c r="M156" s="52"/>
      <c r="N156" s="52"/>
    </row>
    <row r="157" spans="1:14">
      <c r="A157" s="52"/>
      <c r="B157" s="52"/>
      <c r="C157" s="52"/>
      <c r="D157" s="52"/>
      <c r="E157" s="52"/>
      <c r="F157" s="52"/>
      <c r="G157" s="52"/>
      <c r="H157" s="52"/>
      <c r="I157" s="52"/>
      <c r="J157" s="52"/>
      <c r="K157" s="52"/>
      <c r="L157" s="52"/>
      <c r="M157" s="52"/>
      <c r="N157" s="52"/>
    </row>
    <row r="158" spans="1:14">
      <c r="A158" s="52"/>
      <c r="B158" s="52"/>
      <c r="C158" s="52"/>
      <c r="D158" s="52"/>
      <c r="E158" s="52"/>
      <c r="F158" s="52"/>
      <c r="G158" s="52"/>
      <c r="H158" s="52"/>
      <c r="I158" s="52"/>
      <c r="J158" s="52"/>
      <c r="K158" s="52"/>
      <c r="L158" s="52"/>
      <c r="M158" s="52"/>
      <c r="N158" s="52"/>
    </row>
    <row r="159" spans="1:14">
      <c r="A159" s="52"/>
      <c r="B159" s="52"/>
      <c r="C159" s="52"/>
      <c r="D159" s="52"/>
      <c r="E159" s="52"/>
      <c r="F159" s="52"/>
      <c r="G159" s="52"/>
      <c r="H159" s="52"/>
      <c r="I159" s="52"/>
      <c r="J159" s="52"/>
      <c r="K159" s="52"/>
      <c r="L159" s="52"/>
      <c r="M159" s="52"/>
      <c r="N159" s="52"/>
    </row>
    <row r="160" spans="1:14">
      <c r="A160" s="52"/>
      <c r="B160" s="52"/>
      <c r="C160" s="52"/>
      <c r="D160" s="52"/>
      <c r="E160" s="52"/>
      <c r="F160" s="52"/>
      <c r="G160" s="52"/>
      <c r="H160" s="52"/>
      <c r="I160" s="52"/>
      <c r="J160" s="52"/>
      <c r="K160" s="52"/>
      <c r="L160" s="52"/>
      <c r="M160" s="52"/>
      <c r="N160" s="52"/>
    </row>
    <row r="161" spans="1:14">
      <c r="A161" s="52"/>
      <c r="B161" s="52"/>
      <c r="C161" s="52"/>
      <c r="D161" s="52"/>
      <c r="E161" s="52"/>
      <c r="F161" s="52"/>
      <c r="G161" s="52"/>
      <c r="H161" s="52"/>
      <c r="I161" s="52"/>
      <c r="J161" s="52"/>
      <c r="K161" s="52"/>
      <c r="L161" s="52"/>
      <c r="M161" s="52"/>
      <c r="N161" s="52"/>
    </row>
    <row r="162" spans="1:14">
      <c r="A162" s="52"/>
      <c r="B162" s="52"/>
      <c r="C162" s="52"/>
      <c r="D162" s="52"/>
      <c r="E162" s="52"/>
      <c r="F162" s="52"/>
      <c r="G162" s="52"/>
      <c r="H162" s="52"/>
      <c r="I162" s="52"/>
      <c r="J162" s="52"/>
      <c r="K162" s="52"/>
      <c r="L162" s="52"/>
      <c r="M162" s="52"/>
      <c r="N162" s="52"/>
    </row>
    <row r="163" spans="1:14">
      <c r="A163" s="52"/>
      <c r="B163" s="52"/>
      <c r="C163" s="52"/>
      <c r="D163" s="52"/>
      <c r="E163" s="52"/>
      <c r="F163" s="52"/>
      <c r="G163" s="52"/>
      <c r="H163" s="52"/>
      <c r="I163" s="52"/>
      <c r="J163" s="52"/>
      <c r="K163" s="52"/>
      <c r="L163" s="52"/>
      <c r="M163" s="52"/>
      <c r="N163" s="52"/>
    </row>
    <row r="164" spans="1:14">
      <c r="A164" s="52"/>
      <c r="B164" s="52"/>
      <c r="C164" s="52"/>
      <c r="D164" s="52"/>
      <c r="E164" s="52"/>
      <c r="F164" s="52"/>
      <c r="G164" s="52"/>
      <c r="H164" s="52"/>
      <c r="I164" s="52"/>
      <c r="J164" s="52"/>
      <c r="K164" s="52"/>
      <c r="L164" s="52"/>
      <c r="M164" s="52"/>
      <c r="N164" s="52"/>
    </row>
    <row r="165" spans="1:14">
      <c r="A165" s="52"/>
      <c r="B165" s="52"/>
      <c r="C165" s="52"/>
      <c r="D165" s="52"/>
      <c r="E165" s="52"/>
      <c r="F165" s="52"/>
      <c r="G165" s="52"/>
      <c r="H165" s="52"/>
      <c r="I165" s="52"/>
      <c r="J165" s="52"/>
      <c r="K165" s="52"/>
      <c r="L165" s="52"/>
      <c r="M165" s="52"/>
      <c r="N165" s="52"/>
    </row>
    <row r="166" spans="1:14">
      <c r="A166" s="52"/>
      <c r="B166" s="52"/>
      <c r="C166" s="52"/>
      <c r="D166" s="52"/>
      <c r="E166" s="52"/>
      <c r="F166" s="52"/>
      <c r="G166" s="52"/>
      <c r="H166" s="52"/>
      <c r="I166" s="52"/>
      <c r="J166" s="52"/>
      <c r="K166" s="52"/>
      <c r="L166" s="52"/>
      <c r="M166" s="52"/>
      <c r="N166" s="52"/>
    </row>
    <row r="167" spans="1:14">
      <c r="A167" s="52"/>
      <c r="B167" s="52"/>
      <c r="C167" s="52"/>
      <c r="D167" s="52"/>
      <c r="E167" s="52"/>
      <c r="F167" s="52"/>
      <c r="G167" s="52"/>
      <c r="H167" s="52"/>
      <c r="I167" s="52"/>
      <c r="J167" s="52"/>
      <c r="K167" s="52"/>
      <c r="L167" s="52"/>
      <c r="M167" s="52"/>
      <c r="N167" s="52"/>
    </row>
    <row r="168" spans="1:14">
      <c r="A168" s="52"/>
      <c r="B168" s="52"/>
      <c r="C168" s="52"/>
      <c r="D168" s="52"/>
      <c r="E168" s="52"/>
      <c r="F168" s="52"/>
      <c r="G168" s="52"/>
      <c r="H168" s="52"/>
      <c r="I168" s="52"/>
      <c r="J168" s="52"/>
      <c r="K168" s="52"/>
      <c r="L168" s="52"/>
      <c r="M168" s="52"/>
      <c r="N168" s="52"/>
    </row>
    <row r="169" spans="1:14">
      <c r="A169" s="52"/>
      <c r="B169" s="52"/>
      <c r="C169" s="52"/>
      <c r="D169" s="52"/>
      <c r="E169" s="52"/>
      <c r="F169" s="52"/>
      <c r="G169" s="52"/>
      <c r="H169" s="52"/>
      <c r="I169" s="52"/>
      <c r="J169" s="52"/>
      <c r="K169" s="52"/>
      <c r="L169" s="52"/>
      <c r="M169" s="52"/>
      <c r="N169" s="52"/>
    </row>
    <row r="170" spans="1:14">
      <c r="A170" s="52"/>
      <c r="B170" s="52"/>
      <c r="C170" s="52"/>
      <c r="D170" s="52"/>
      <c r="E170" s="52"/>
      <c r="F170" s="52"/>
      <c r="G170" s="52"/>
      <c r="H170" s="52"/>
      <c r="I170" s="52"/>
      <c r="J170" s="52"/>
      <c r="K170" s="52"/>
      <c r="L170" s="52"/>
      <c r="M170" s="52"/>
      <c r="N170" s="52"/>
    </row>
    <row r="171" spans="1:14">
      <c r="A171" s="52"/>
      <c r="B171" s="52"/>
      <c r="C171" s="52"/>
      <c r="D171" s="52"/>
      <c r="E171" s="52"/>
      <c r="F171" s="52"/>
      <c r="G171" s="52"/>
      <c r="H171" s="52"/>
      <c r="I171" s="52"/>
      <c r="J171" s="52"/>
      <c r="K171" s="52"/>
      <c r="L171" s="52"/>
      <c r="M171" s="52"/>
      <c r="N171" s="52"/>
    </row>
    <row r="172" spans="1:14">
      <c r="A172" s="52"/>
      <c r="B172" s="52"/>
      <c r="C172" s="52"/>
      <c r="D172" s="52"/>
      <c r="E172" s="52"/>
      <c r="F172" s="52"/>
      <c r="G172" s="52"/>
      <c r="H172" s="52"/>
      <c r="I172" s="52"/>
      <c r="J172" s="52"/>
      <c r="K172" s="52"/>
      <c r="L172" s="52"/>
      <c r="M172" s="52"/>
      <c r="N172" s="52"/>
    </row>
    <row r="173" spans="1:14">
      <c r="A173" s="52"/>
      <c r="B173" s="52"/>
      <c r="C173" s="52"/>
      <c r="D173" s="52"/>
      <c r="E173" s="52"/>
      <c r="F173" s="52"/>
      <c r="G173" s="52"/>
      <c r="H173" s="52"/>
      <c r="I173" s="52"/>
      <c r="J173" s="52"/>
      <c r="K173" s="52"/>
      <c r="L173" s="52"/>
      <c r="M173" s="52"/>
      <c r="N173" s="52"/>
    </row>
    <row r="174" spans="1:14">
      <c r="A174" s="52"/>
      <c r="B174" s="52"/>
      <c r="C174" s="52"/>
      <c r="D174" s="52"/>
      <c r="E174" s="52"/>
      <c r="F174" s="52"/>
      <c r="G174" s="52"/>
      <c r="H174" s="52"/>
      <c r="I174" s="52"/>
      <c r="J174" s="52"/>
      <c r="K174" s="52"/>
      <c r="L174" s="52"/>
      <c r="M174" s="52"/>
      <c r="N174" s="52"/>
    </row>
    <row r="175" spans="1:14">
      <c r="A175" s="52"/>
      <c r="B175" s="52"/>
      <c r="C175" s="52"/>
      <c r="D175" s="52"/>
      <c r="E175" s="52"/>
      <c r="F175" s="52"/>
      <c r="G175" s="52"/>
      <c r="H175" s="52"/>
      <c r="I175" s="52"/>
      <c r="J175" s="52"/>
      <c r="K175" s="52"/>
      <c r="L175" s="52"/>
      <c r="M175" s="52"/>
      <c r="N175" s="52"/>
    </row>
    <row r="176" spans="1:14">
      <c r="A176" s="52"/>
      <c r="B176" s="52"/>
      <c r="C176" s="52"/>
      <c r="D176" s="52"/>
      <c r="E176" s="52"/>
      <c r="F176" s="52"/>
      <c r="G176" s="52"/>
      <c r="H176" s="52"/>
      <c r="I176" s="52"/>
      <c r="J176" s="52"/>
      <c r="K176" s="52"/>
      <c r="L176" s="52"/>
      <c r="M176" s="52"/>
      <c r="N176" s="52"/>
    </row>
    <row r="177" spans="1:14">
      <c r="A177" s="52"/>
      <c r="B177" s="52"/>
      <c r="C177" s="52"/>
      <c r="D177" s="52"/>
      <c r="E177" s="52"/>
      <c r="F177" s="52"/>
      <c r="G177" s="52"/>
      <c r="H177" s="52"/>
      <c r="I177" s="52"/>
      <c r="J177" s="52"/>
      <c r="K177" s="52"/>
      <c r="L177" s="52"/>
      <c r="M177" s="52"/>
      <c r="N177" s="52"/>
    </row>
    <row r="178" spans="1:14">
      <c r="A178" s="52"/>
      <c r="B178" s="52"/>
      <c r="C178" s="52"/>
      <c r="D178" s="52"/>
      <c r="E178" s="52"/>
      <c r="F178" s="52"/>
      <c r="G178" s="52"/>
      <c r="H178" s="52"/>
      <c r="I178" s="52"/>
      <c r="J178" s="52"/>
      <c r="K178" s="52"/>
      <c r="L178" s="52"/>
      <c r="M178" s="52"/>
      <c r="N178" s="52"/>
    </row>
    <row r="179" spans="1:14">
      <c r="A179" s="52"/>
      <c r="B179" s="52"/>
      <c r="C179" s="52"/>
      <c r="D179" s="52"/>
      <c r="E179" s="52"/>
      <c r="F179" s="52"/>
      <c r="G179" s="52"/>
      <c r="H179" s="52"/>
      <c r="I179" s="52"/>
      <c r="J179" s="52"/>
      <c r="K179" s="52"/>
      <c r="L179" s="52"/>
      <c r="M179" s="52"/>
      <c r="N179" s="52"/>
    </row>
    <row r="180" spans="1:14">
      <c r="A180" s="52"/>
      <c r="B180" s="52"/>
      <c r="C180" s="52"/>
      <c r="D180" s="52"/>
      <c r="E180" s="52"/>
      <c r="F180" s="52"/>
      <c r="G180" s="52"/>
      <c r="H180" s="52"/>
      <c r="I180" s="52"/>
      <c r="J180" s="52"/>
      <c r="K180" s="52"/>
      <c r="L180" s="52"/>
      <c r="M180" s="52"/>
      <c r="N180" s="52"/>
    </row>
    <row r="181" spans="1:14">
      <c r="A181" s="52"/>
      <c r="B181" s="52"/>
      <c r="C181" s="52"/>
      <c r="D181" s="52"/>
      <c r="E181" s="52"/>
      <c r="F181" s="52"/>
      <c r="G181" s="52"/>
      <c r="H181" s="52"/>
      <c r="I181" s="52"/>
      <c r="J181" s="52"/>
      <c r="K181" s="52"/>
      <c r="L181" s="52"/>
      <c r="M181" s="52"/>
      <c r="N181" s="52"/>
    </row>
    <row r="182" spans="1:14">
      <c r="A182" s="52"/>
      <c r="B182" s="52"/>
      <c r="C182" s="52"/>
      <c r="D182" s="52"/>
      <c r="E182" s="52"/>
      <c r="F182" s="52"/>
      <c r="G182" s="52"/>
      <c r="H182" s="52"/>
      <c r="I182" s="52"/>
      <c r="J182" s="52"/>
      <c r="K182" s="52"/>
      <c r="L182" s="52"/>
      <c r="M182" s="52"/>
      <c r="N182" s="52"/>
    </row>
    <row r="183" spans="1:14">
      <c r="A183" s="52"/>
      <c r="B183" s="52"/>
      <c r="C183" s="52"/>
      <c r="D183" s="52"/>
      <c r="E183" s="52"/>
      <c r="F183" s="52"/>
      <c r="G183" s="52"/>
      <c r="H183" s="52"/>
      <c r="I183" s="52"/>
      <c r="J183" s="52"/>
      <c r="K183" s="52"/>
      <c r="L183" s="52"/>
      <c r="M183" s="52"/>
      <c r="N183" s="52"/>
    </row>
    <row r="184" spans="1:14">
      <c r="A184" s="52"/>
      <c r="B184" s="52"/>
      <c r="C184" s="52"/>
      <c r="D184" s="52"/>
      <c r="E184" s="52"/>
      <c r="F184" s="52"/>
      <c r="G184" s="52"/>
      <c r="H184" s="52"/>
      <c r="I184" s="52"/>
      <c r="J184" s="52"/>
      <c r="K184" s="52"/>
      <c r="L184" s="52"/>
      <c r="M184" s="52"/>
      <c r="N184" s="52"/>
    </row>
    <row r="185" spans="1:14">
      <c r="A185" s="52"/>
      <c r="B185" s="52"/>
      <c r="C185" s="52"/>
      <c r="D185" s="52"/>
      <c r="E185" s="52"/>
      <c r="F185" s="52"/>
      <c r="G185" s="52"/>
      <c r="H185" s="52"/>
      <c r="I185" s="52"/>
      <c r="J185" s="52"/>
      <c r="K185" s="52"/>
      <c r="L185" s="52"/>
      <c r="M185" s="52"/>
      <c r="N185" s="52"/>
    </row>
    <row r="186" spans="1:14">
      <c r="A186" s="52"/>
      <c r="B186" s="52"/>
      <c r="C186" s="52"/>
      <c r="D186" s="52"/>
      <c r="E186" s="52"/>
      <c r="F186" s="52"/>
      <c r="G186" s="52"/>
      <c r="H186" s="52"/>
      <c r="I186" s="52"/>
      <c r="J186" s="52"/>
      <c r="K186" s="52"/>
      <c r="L186" s="52"/>
      <c r="M186" s="52"/>
      <c r="N186" s="52"/>
    </row>
    <row r="187" spans="1:14">
      <c r="A187" s="52"/>
      <c r="B187" s="52"/>
      <c r="C187" s="52"/>
      <c r="D187" s="52"/>
      <c r="E187" s="52"/>
      <c r="F187" s="52"/>
      <c r="G187" s="52"/>
      <c r="H187" s="52"/>
      <c r="I187" s="52"/>
      <c r="J187" s="52"/>
      <c r="K187" s="52"/>
      <c r="L187" s="52"/>
      <c r="M187" s="52"/>
      <c r="N187" s="52"/>
    </row>
    <row r="188" spans="1:14">
      <c r="A188" s="52"/>
      <c r="B188" s="52"/>
      <c r="C188" s="52"/>
      <c r="D188" s="52"/>
      <c r="E188" s="52"/>
      <c r="F188" s="52"/>
      <c r="G188" s="52"/>
      <c r="H188" s="52"/>
      <c r="I188" s="52"/>
      <c r="J188" s="52"/>
      <c r="K188" s="52"/>
      <c r="L188" s="52"/>
      <c r="M188" s="52"/>
      <c r="N188" s="52"/>
    </row>
    <row r="189" spans="1:14">
      <c r="A189" s="52"/>
      <c r="B189" s="52"/>
      <c r="C189" s="52"/>
      <c r="D189" s="52"/>
      <c r="E189" s="52"/>
      <c r="F189" s="52"/>
      <c r="G189" s="52"/>
      <c r="H189" s="52"/>
      <c r="I189" s="52"/>
      <c r="J189" s="52"/>
      <c r="K189" s="52"/>
      <c r="L189" s="52"/>
      <c r="M189" s="52"/>
      <c r="N189" s="52"/>
    </row>
    <row r="190" spans="1:14">
      <c r="A190" s="52"/>
      <c r="B190" s="52"/>
      <c r="C190" s="52"/>
      <c r="D190" s="52"/>
      <c r="E190" s="52"/>
      <c r="F190" s="52"/>
      <c r="G190" s="52"/>
      <c r="H190" s="52"/>
      <c r="I190" s="52"/>
      <c r="J190" s="52"/>
      <c r="K190" s="52"/>
      <c r="L190" s="52"/>
      <c r="M190" s="52"/>
      <c r="N190" s="52"/>
    </row>
    <row r="191" spans="1:14">
      <c r="A191" s="52"/>
      <c r="B191" s="52"/>
      <c r="C191" s="52"/>
      <c r="D191" s="52"/>
      <c r="E191" s="52"/>
      <c r="F191" s="52"/>
      <c r="G191" s="52"/>
      <c r="H191" s="52"/>
      <c r="I191" s="52"/>
      <c r="J191" s="52"/>
      <c r="K191" s="52"/>
      <c r="L191" s="52"/>
      <c r="M191" s="52"/>
      <c r="N191" s="52"/>
    </row>
    <row r="192" spans="1:14">
      <c r="A192" s="52"/>
      <c r="B192" s="52"/>
      <c r="C192" s="52"/>
      <c r="D192" s="52"/>
      <c r="E192" s="52"/>
      <c r="F192" s="52"/>
      <c r="G192" s="52"/>
      <c r="H192" s="52"/>
      <c r="I192" s="52"/>
      <c r="J192" s="52"/>
      <c r="K192" s="52"/>
      <c r="L192" s="52"/>
      <c r="M192" s="52"/>
      <c r="N192" s="52"/>
    </row>
    <row r="193" spans="1:14">
      <c r="A193" s="52"/>
      <c r="B193" s="52"/>
      <c r="C193" s="52"/>
      <c r="D193" s="52"/>
      <c r="E193" s="52"/>
      <c r="F193" s="52"/>
      <c r="G193" s="52"/>
      <c r="H193" s="52"/>
      <c r="I193" s="52"/>
      <c r="J193" s="52"/>
      <c r="K193" s="52"/>
      <c r="L193" s="52"/>
      <c r="M193" s="52"/>
      <c r="N193" s="52"/>
    </row>
    <row r="194" spans="1:14">
      <c r="A194" s="52"/>
      <c r="B194" s="52"/>
      <c r="C194" s="52"/>
      <c r="D194" s="52"/>
      <c r="E194" s="52"/>
      <c r="F194" s="52"/>
      <c r="G194" s="52"/>
      <c r="H194" s="52"/>
      <c r="I194" s="52"/>
      <c r="J194" s="52"/>
      <c r="K194" s="52"/>
      <c r="L194" s="52"/>
      <c r="M194" s="52"/>
      <c r="N194" s="52"/>
    </row>
    <row r="195" spans="1:14">
      <c r="A195" s="52"/>
      <c r="B195" s="52"/>
      <c r="C195" s="52"/>
      <c r="D195" s="52"/>
      <c r="E195" s="52"/>
      <c r="F195" s="52"/>
      <c r="G195" s="52"/>
      <c r="H195" s="52"/>
      <c r="I195" s="52"/>
      <c r="J195" s="52"/>
      <c r="K195" s="52"/>
      <c r="L195" s="52"/>
      <c r="M195" s="52"/>
      <c r="N195" s="52"/>
    </row>
    <row r="196" spans="1:14">
      <c r="A196" s="52"/>
      <c r="B196" s="52"/>
      <c r="C196" s="52"/>
      <c r="D196" s="52"/>
      <c r="E196" s="52"/>
      <c r="F196" s="52"/>
      <c r="G196" s="52"/>
      <c r="H196" s="52"/>
      <c r="I196" s="52"/>
      <c r="J196" s="52"/>
      <c r="K196" s="52"/>
      <c r="L196" s="52"/>
      <c r="M196" s="52"/>
      <c r="N196" s="52"/>
    </row>
    <row r="197" spans="1:14">
      <c r="A197" s="52"/>
      <c r="B197" s="52"/>
      <c r="C197" s="52"/>
      <c r="D197" s="52"/>
      <c r="E197" s="52"/>
      <c r="F197" s="52"/>
      <c r="G197" s="52"/>
      <c r="H197" s="52"/>
      <c r="I197" s="52"/>
      <c r="J197" s="52"/>
      <c r="K197" s="52"/>
      <c r="L197" s="52"/>
      <c r="M197" s="52"/>
      <c r="N197" s="52"/>
    </row>
    <row r="198" spans="1:14">
      <c r="A198" s="52"/>
      <c r="B198" s="52"/>
      <c r="C198" s="52"/>
      <c r="D198" s="52"/>
      <c r="E198" s="52"/>
      <c r="F198" s="52"/>
      <c r="G198" s="52"/>
      <c r="H198" s="52"/>
      <c r="I198" s="52"/>
      <c r="J198" s="52"/>
      <c r="K198" s="52"/>
      <c r="L198" s="52"/>
      <c r="M198" s="52"/>
      <c r="N198" s="52"/>
    </row>
    <row r="199" spans="1:14">
      <c r="A199" s="52"/>
      <c r="B199" s="52"/>
      <c r="C199" s="52"/>
      <c r="D199" s="52"/>
      <c r="E199" s="52"/>
      <c r="F199" s="52"/>
      <c r="G199" s="52"/>
      <c r="H199" s="52"/>
      <c r="I199" s="52"/>
      <c r="J199" s="52"/>
      <c r="K199" s="52"/>
      <c r="L199" s="52"/>
      <c r="M199" s="52"/>
      <c r="N199" s="52"/>
    </row>
    <row r="200" spans="1:14">
      <c r="A200" s="52"/>
      <c r="B200" s="52"/>
      <c r="C200" s="52"/>
      <c r="D200" s="52"/>
      <c r="E200" s="52"/>
      <c r="F200" s="52"/>
      <c r="G200" s="52"/>
      <c r="H200" s="52"/>
      <c r="I200" s="52"/>
      <c r="J200" s="52"/>
      <c r="K200" s="52"/>
      <c r="L200" s="52"/>
      <c r="M200" s="52"/>
      <c r="N200" s="52"/>
    </row>
    <row r="201" spans="1:14">
      <c r="A201" s="52"/>
      <c r="B201" s="52"/>
      <c r="C201" s="52"/>
      <c r="D201" s="52"/>
      <c r="E201" s="52"/>
      <c r="F201" s="52"/>
      <c r="G201" s="52"/>
      <c r="H201" s="52"/>
      <c r="I201" s="52"/>
      <c r="J201" s="52"/>
      <c r="K201" s="52"/>
      <c r="L201" s="52"/>
      <c r="M201" s="52"/>
      <c r="N201" s="52"/>
    </row>
    <row r="202" spans="1:14">
      <c r="A202" s="52"/>
      <c r="B202" s="52"/>
      <c r="C202" s="52"/>
      <c r="D202" s="52"/>
      <c r="E202" s="52"/>
      <c r="F202" s="52"/>
      <c r="G202" s="52"/>
      <c r="H202" s="52"/>
      <c r="I202" s="52"/>
      <c r="J202" s="52"/>
      <c r="K202" s="52"/>
      <c r="L202" s="52"/>
      <c r="M202" s="52"/>
      <c r="N202" s="52"/>
    </row>
    <row r="203" spans="1:14">
      <c r="A203" s="52"/>
      <c r="B203" s="52"/>
      <c r="C203" s="52"/>
      <c r="D203" s="52"/>
      <c r="E203" s="52"/>
      <c r="F203" s="52"/>
      <c r="G203" s="52"/>
      <c r="H203" s="52"/>
      <c r="I203" s="52"/>
      <c r="J203" s="52"/>
      <c r="K203" s="52"/>
      <c r="L203" s="52"/>
      <c r="M203" s="52"/>
      <c r="N203" s="52"/>
    </row>
    <row r="204" spans="1:14">
      <c r="A204" s="52"/>
      <c r="B204" s="52"/>
      <c r="C204" s="52"/>
      <c r="D204" s="52"/>
      <c r="E204" s="52"/>
      <c r="F204" s="52"/>
      <c r="G204" s="52"/>
      <c r="H204" s="52"/>
      <c r="I204" s="52"/>
      <c r="J204" s="52"/>
      <c r="K204" s="52"/>
      <c r="L204" s="52"/>
      <c r="M204" s="52"/>
      <c r="N204" s="52"/>
    </row>
    <row r="205" spans="1:14">
      <c r="A205" s="52"/>
      <c r="B205" s="52"/>
      <c r="C205" s="52"/>
      <c r="D205" s="52"/>
      <c r="E205" s="52"/>
      <c r="F205" s="52"/>
      <c r="G205" s="52"/>
      <c r="H205" s="52"/>
      <c r="I205" s="52"/>
      <c r="J205" s="52"/>
      <c r="K205" s="52"/>
      <c r="L205" s="52"/>
      <c r="M205" s="52"/>
      <c r="N205" s="52"/>
    </row>
    <row r="206" spans="1:14">
      <c r="A206" s="52"/>
      <c r="B206" s="52"/>
      <c r="C206" s="52"/>
      <c r="D206" s="52"/>
      <c r="E206" s="52"/>
      <c r="F206" s="52"/>
      <c r="G206" s="52"/>
      <c r="H206" s="52"/>
      <c r="I206" s="52"/>
      <c r="J206" s="52"/>
      <c r="K206" s="52"/>
      <c r="L206" s="52"/>
      <c r="M206" s="52"/>
      <c r="N206" s="52"/>
    </row>
    <row r="207" spans="1:14">
      <c r="A207" s="52"/>
      <c r="B207" s="52"/>
      <c r="C207" s="52"/>
      <c r="D207" s="52"/>
      <c r="E207" s="52"/>
      <c r="F207" s="52"/>
      <c r="G207" s="52"/>
      <c r="H207" s="52"/>
      <c r="I207" s="52"/>
      <c r="J207" s="52"/>
      <c r="K207" s="52"/>
      <c r="L207" s="52"/>
      <c r="M207" s="52"/>
      <c r="N207" s="52"/>
    </row>
    <row r="208" spans="1:14">
      <c r="A208" s="52"/>
      <c r="B208" s="52"/>
      <c r="C208" s="52"/>
      <c r="D208" s="52"/>
      <c r="E208" s="52"/>
      <c r="F208" s="52"/>
      <c r="G208" s="52"/>
      <c r="H208" s="52"/>
      <c r="I208" s="52"/>
      <c r="J208" s="52"/>
      <c r="K208" s="52"/>
      <c r="L208" s="52"/>
      <c r="M208" s="52"/>
      <c r="N208" s="52"/>
    </row>
    <row r="209" spans="1:14">
      <c r="A209" s="52"/>
      <c r="B209" s="52"/>
      <c r="C209" s="52"/>
      <c r="D209" s="52"/>
      <c r="E209" s="52"/>
      <c r="F209" s="52"/>
      <c r="G209" s="52"/>
      <c r="H209" s="52"/>
      <c r="I209" s="52"/>
      <c r="J209" s="52"/>
      <c r="K209" s="52"/>
      <c r="L209" s="52"/>
      <c r="M209" s="52"/>
      <c r="N209" s="52"/>
    </row>
    <row r="210" spans="1:14">
      <c r="A210" s="52"/>
      <c r="B210" s="52"/>
      <c r="C210" s="52"/>
      <c r="D210" s="52"/>
      <c r="E210" s="52"/>
      <c r="F210" s="52"/>
      <c r="G210" s="52"/>
      <c r="H210" s="52"/>
      <c r="I210" s="52"/>
      <c r="J210" s="52"/>
      <c r="K210" s="52"/>
      <c r="L210" s="52"/>
      <c r="M210" s="52"/>
      <c r="N210" s="52"/>
    </row>
    <row r="211" spans="1:14">
      <c r="A211" s="52"/>
      <c r="B211" s="52"/>
      <c r="C211" s="52"/>
      <c r="D211" s="52"/>
      <c r="E211" s="52"/>
      <c r="F211" s="52"/>
      <c r="G211" s="52"/>
      <c r="H211" s="52"/>
      <c r="I211" s="52"/>
      <c r="J211" s="52"/>
      <c r="K211" s="52"/>
      <c r="L211" s="52"/>
      <c r="M211" s="52"/>
      <c r="N211" s="52"/>
    </row>
    <row r="212" spans="1:14">
      <c r="A212" s="52"/>
      <c r="B212" s="52"/>
      <c r="C212" s="52"/>
      <c r="D212" s="52"/>
      <c r="E212" s="52"/>
      <c r="F212" s="52"/>
      <c r="G212" s="52"/>
      <c r="H212" s="52"/>
      <c r="I212" s="52"/>
      <c r="J212" s="52"/>
      <c r="K212" s="52"/>
      <c r="L212" s="52"/>
      <c r="M212" s="52"/>
      <c r="N212" s="52"/>
    </row>
    <row r="213" spans="1:14">
      <c r="A213" s="52"/>
      <c r="B213" s="52"/>
      <c r="C213" s="52"/>
      <c r="D213" s="52"/>
      <c r="E213" s="52"/>
      <c r="F213" s="52"/>
      <c r="G213" s="52"/>
      <c r="H213" s="52"/>
      <c r="I213" s="52"/>
      <c r="J213" s="52"/>
      <c r="K213" s="52"/>
      <c r="L213" s="52"/>
      <c r="M213" s="52"/>
      <c r="N213" s="52"/>
    </row>
    <row r="214" spans="1:14">
      <c r="A214" s="52"/>
      <c r="B214" s="52"/>
      <c r="C214" s="52"/>
      <c r="D214" s="52"/>
      <c r="E214" s="52"/>
      <c r="F214" s="52"/>
      <c r="G214" s="52"/>
      <c r="H214" s="52"/>
      <c r="I214" s="52"/>
      <c r="J214" s="52"/>
      <c r="K214" s="52"/>
      <c r="L214" s="52"/>
      <c r="M214" s="52"/>
      <c r="N214" s="52"/>
    </row>
    <row r="215" spans="1:14">
      <c r="A215" s="52"/>
      <c r="B215" s="52"/>
      <c r="C215" s="52"/>
      <c r="D215" s="52"/>
      <c r="E215" s="52"/>
      <c r="F215" s="52"/>
      <c r="G215" s="52"/>
      <c r="H215" s="52"/>
      <c r="I215" s="52"/>
      <c r="J215" s="52"/>
      <c r="K215" s="52"/>
      <c r="L215" s="52"/>
      <c r="M215" s="52"/>
      <c r="N215" s="52"/>
    </row>
    <row r="216" spans="1:14">
      <c r="A216" s="52"/>
      <c r="B216" s="52"/>
      <c r="C216" s="52"/>
      <c r="D216" s="52"/>
      <c r="E216" s="52"/>
      <c r="F216" s="52"/>
      <c r="G216" s="52"/>
      <c r="H216" s="52"/>
      <c r="I216" s="52"/>
      <c r="J216" s="52"/>
      <c r="K216" s="52"/>
      <c r="L216" s="52"/>
      <c r="M216" s="52"/>
      <c r="N216" s="52"/>
    </row>
    <row r="217" spans="1:14">
      <c r="A217" s="52"/>
      <c r="B217" s="52"/>
      <c r="C217" s="52"/>
      <c r="D217" s="52"/>
      <c r="E217" s="52"/>
      <c r="F217" s="52"/>
      <c r="G217" s="52"/>
      <c r="H217" s="52"/>
      <c r="I217" s="52"/>
      <c r="J217" s="52"/>
      <c r="K217" s="52"/>
      <c r="L217" s="52"/>
      <c r="M217" s="52"/>
      <c r="N217" s="52"/>
    </row>
    <row r="218" spans="1:14">
      <c r="A218" s="52"/>
      <c r="B218" s="52"/>
      <c r="C218" s="52"/>
      <c r="D218" s="52"/>
      <c r="E218" s="52"/>
      <c r="F218" s="52"/>
      <c r="G218" s="52"/>
      <c r="H218" s="52"/>
      <c r="I218" s="52"/>
      <c r="J218" s="52"/>
      <c r="K218" s="52"/>
      <c r="L218" s="52"/>
      <c r="M218" s="52"/>
      <c r="N218" s="52"/>
    </row>
    <row r="219" spans="1:14">
      <c r="A219" s="52"/>
      <c r="B219" s="52"/>
      <c r="C219" s="52"/>
      <c r="D219" s="52"/>
      <c r="E219" s="52"/>
      <c r="F219" s="52"/>
      <c r="G219" s="52"/>
      <c r="H219" s="52"/>
      <c r="I219" s="52"/>
      <c r="J219" s="52"/>
      <c r="K219" s="52"/>
      <c r="L219" s="52"/>
      <c r="M219" s="52"/>
      <c r="N219" s="52"/>
    </row>
    <row r="220" spans="1:14">
      <c r="A220" s="52"/>
      <c r="B220" s="52"/>
      <c r="C220" s="52"/>
      <c r="D220" s="52"/>
      <c r="E220" s="52"/>
      <c r="F220" s="52"/>
      <c r="G220" s="52"/>
      <c r="H220" s="52"/>
      <c r="I220" s="52"/>
      <c r="J220" s="52"/>
      <c r="K220" s="52"/>
      <c r="L220" s="52"/>
      <c r="M220" s="52"/>
      <c r="N220" s="52"/>
    </row>
    <row r="221" spans="1:14">
      <c r="A221" s="52"/>
      <c r="B221" s="52"/>
      <c r="C221" s="52"/>
      <c r="D221" s="52"/>
      <c r="E221" s="52"/>
      <c r="F221" s="52"/>
      <c r="G221" s="52"/>
      <c r="H221" s="52"/>
      <c r="I221" s="52"/>
      <c r="J221" s="52"/>
      <c r="K221" s="52"/>
      <c r="L221" s="52"/>
      <c r="M221" s="52"/>
      <c r="N221" s="52"/>
    </row>
    <row r="222" spans="1:14">
      <c r="A222" s="52"/>
      <c r="B222" s="52"/>
      <c r="C222" s="52"/>
      <c r="D222" s="52"/>
      <c r="E222" s="52"/>
      <c r="F222" s="52"/>
      <c r="G222" s="52"/>
      <c r="H222" s="52"/>
      <c r="I222" s="52"/>
      <c r="J222" s="52"/>
      <c r="K222" s="52"/>
      <c r="L222" s="52"/>
      <c r="M222" s="52"/>
      <c r="N222" s="52"/>
    </row>
    <row r="223" spans="1:14">
      <c r="A223" s="52"/>
      <c r="B223" s="52"/>
      <c r="C223" s="52"/>
      <c r="D223" s="52"/>
      <c r="E223" s="52"/>
      <c r="F223" s="52"/>
      <c r="G223" s="52"/>
      <c r="H223" s="52"/>
      <c r="I223" s="52"/>
      <c r="J223" s="52"/>
      <c r="K223" s="52"/>
      <c r="L223" s="52"/>
      <c r="M223" s="52"/>
      <c r="N223" s="52"/>
    </row>
    <row r="224" spans="1:14">
      <c r="A224" s="52"/>
      <c r="B224" s="52"/>
      <c r="C224" s="52"/>
      <c r="D224" s="52"/>
      <c r="E224" s="52"/>
      <c r="F224" s="52"/>
      <c r="G224" s="52"/>
      <c r="H224" s="52"/>
      <c r="I224" s="52"/>
      <c r="J224" s="52"/>
      <c r="K224" s="52"/>
      <c r="L224" s="52"/>
      <c r="M224" s="52"/>
      <c r="N224" s="52"/>
    </row>
    <row r="225" spans="1:14">
      <c r="A225" s="52"/>
      <c r="B225" s="52"/>
      <c r="C225" s="52"/>
      <c r="D225" s="52"/>
      <c r="E225" s="52"/>
      <c r="F225" s="52"/>
      <c r="G225" s="52"/>
      <c r="H225" s="52"/>
      <c r="I225" s="52"/>
      <c r="J225" s="52"/>
      <c r="K225" s="52"/>
      <c r="L225" s="52"/>
      <c r="M225" s="52"/>
      <c r="N225" s="52"/>
    </row>
    <row r="226" spans="1:14">
      <c r="A226" s="52"/>
      <c r="B226" s="52"/>
      <c r="C226" s="52"/>
      <c r="D226" s="52"/>
      <c r="E226" s="52"/>
      <c r="F226" s="52"/>
      <c r="G226" s="52"/>
      <c r="H226" s="52"/>
      <c r="I226" s="52"/>
      <c r="J226" s="52"/>
      <c r="K226" s="52"/>
      <c r="L226" s="52"/>
      <c r="M226" s="52"/>
      <c r="N226" s="52"/>
    </row>
    <row r="227" spans="1:14">
      <c r="A227" s="52"/>
      <c r="B227" s="52"/>
      <c r="C227" s="52"/>
      <c r="D227" s="52"/>
      <c r="E227" s="52"/>
      <c r="F227" s="52"/>
      <c r="G227" s="52"/>
      <c r="H227" s="52"/>
      <c r="I227" s="52"/>
      <c r="J227" s="52"/>
      <c r="K227" s="52"/>
      <c r="L227" s="52"/>
      <c r="M227" s="52"/>
      <c r="N227" s="52"/>
    </row>
    <row r="228" spans="1:14">
      <c r="A228" s="52"/>
      <c r="B228" s="52"/>
      <c r="C228" s="52"/>
      <c r="D228" s="52"/>
      <c r="E228" s="52"/>
      <c r="F228" s="52"/>
      <c r="G228" s="52"/>
      <c r="H228" s="52"/>
      <c r="I228" s="52"/>
      <c r="J228" s="52"/>
      <c r="K228" s="52"/>
      <c r="L228" s="52"/>
      <c r="M228" s="52"/>
      <c r="N228" s="52"/>
    </row>
    <row r="229" spans="1:14">
      <c r="A229" s="52"/>
      <c r="B229" s="52"/>
      <c r="C229" s="52"/>
      <c r="D229" s="52"/>
      <c r="E229" s="52"/>
      <c r="F229" s="52"/>
      <c r="G229" s="52"/>
      <c r="H229" s="52"/>
      <c r="I229" s="52"/>
      <c r="J229" s="52"/>
      <c r="K229" s="52"/>
      <c r="L229" s="52"/>
      <c r="M229" s="52"/>
      <c r="N229" s="52"/>
    </row>
    <row r="230" spans="1:14">
      <c r="A230" s="52"/>
      <c r="B230" s="52"/>
      <c r="C230" s="52"/>
      <c r="D230" s="52"/>
      <c r="E230" s="52"/>
      <c r="F230" s="52"/>
      <c r="G230" s="52"/>
      <c r="H230" s="52"/>
      <c r="I230" s="52"/>
      <c r="J230" s="52"/>
      <c r="K230" s="52"/>
      <c r="L230" s="52"/>
      <c r="M230" s="52"/>
      <c r="N230" s="52"/>
    </row>
    <row r="231" spans="1:14">
      <c r="A231" s="52"/>
      <c r="B231" s="52"/>
      <c r="C231" s="52"/>
      <c r="D231" s="52"/>
      <c r="E231" s="52"/>
      <c r="F231" s="52"/>
      <c r="G231" s="52"/>
      <c r="H231" s="52"/>
      <c r="I231" s="52"/>
      <c r="J231" s="52"/>
      <c r="K231" s="52"/>
      <c r="L231" s="52"/>
      <c r="M231" s="52"/>
      <c r="N231" s="52"/>
    </row>
    <row r="232" spans="1:14">
      <c r="A232" s="52"/>
      <c r="B232" s="52"/>
      <c r="C232" s="52"/>
      <c r="D232" s="52"/>
      <c r="E232" s="52"/>
      <c r="F232" s="52"/>
      <c r="G232" s="52"/>
      <c r="H232" s="52"/>
      <c r="I232" s="52"/>
      <c r="J232" s="52"/>
      <c r="K232" s="52"/>
      <c r="L232" s="52"/>
      <c r="M232" s="52"/>
      <c r="N232" s="52"/>
    </row>
    <row r="233" spans="1:14">
      <c r="A233" s="52"/>
      <c r="B233" s="52"/>
      <c r="C233" s="52"/>
      <c r="D233" s="52"/>
      <c r="E233" s="52"/>
      <c r="F233" s="52"/>
      <c r="G233" s="52"/>
      <c r="H233" s="52"/>
      <c r="I233" s="52"/>
      <c r="J233" s="52"/>
      <c r="K233" s="52"/>
      <c r="L233" s="52"/>
      <c r="M233" s="52"/>
      <c r="N233" s="52"/>
    </row>
    <row r="234" spans="1:14">
      <c r="A234" s="52"/>
      <c r="B234" s="52"/>
      <c r="C234" s="52"/>
      <c r="D234" s="52"/>
      <c r="E234" s="52"/>
      <c r="F234" s="52"/>
      <c r="G234" s="52"/>
      <c r="H234" s="52"/>
      <c r="I234" s="52"/>
      <c r="J234" s="52"/>
      <c r="K234" s="52"/>
      <c r="L234" s="52"/>
      <c r="M234" s="52"/>
      <c r="N234" s="52"/>
    </row>
    <row r="235" spans="1:14">
      <c r="A235" s="52"/>
      <c r="B235" s="52"/>
      <c r="C235" s="52"/>
      <c r="D235" s="52"/>
      <c r="E235" s="52"/>
      <c r="F235" s="52"/>
      <c r="G235" s="52"/>
      <c r="H235" s="52"/>
      <c r="I235" s="52"/>
      <c r="J235" s="52"/>
      <c r="K235" s="52"/>
      <c r="L235" s="52"/>
      <c r="M235" s="52"/>
      <c r="N235" s="52"/>
    </row>
    <row r="236" spans="1:14">
      <c r="A236" s="52"/>
      <c r="B236" s="52"/>
      <c r="C236" s="52"/>
      <c r="D236" s="52"/>
      <c r="E236" s="52"/>
      <c r="F236" s="52"/>
      <c r="G236" s="52"/>
      <c r="H236" s="52"/>
      <c r="I236" s="52"/>
      <c r="J236" s="52"/>
      <c r="K236" s="52"/>
      <c r="L236" s="52"/>
      <c r="M236" s="52"/>
      <c r="N236" s="52"/>
    </row>
    <row r="237" spans="1:14">
      <c r="A237" s="52"/>
      <c r="B237" s="52"/>
      <c r="C237" s="52"/>
      <c r="D237" s="52"/>
      <c r="E237" s="52"/>
      <c r="F237" s="52"/>
      <c r="G237" s="52"/>
      <c r="H237" s="52"/>
      <c r="I237" s="52"/>
      <c r="J237" s="52"/>
      <c r="K237" s="52"/>
      <c r="L237" s="52"/>
      <c r="M237" s="52"/>
      <c r="N237" s="52"/>
    </row>
    <row r="238" spans="1:14">
      <c r="A238" s="52"/>
      <c r="B238" s="52"/>
      <c r="C238" s="52"/>
      <c r="D238" s="52"/>
      <c r="E238" s="52"/>
      <c r="F238" s="52"/>
      <c r="G238" s="52"/>
      <c r="H238" s="52"/>
      <c r="I238" s="52"/>
      <c r="J238" s="52"/>
      <c r="K238" s="52"/>
      <c r="L238" s="52"/>
      <c r="M238" s="52"/>
      <c r="N238" s="52"/>
    </row>
    <row r="239" spans="1:14">
      <c r="A239" s="52"/>
      <c r="B239" s="52"/>
      <c r="C239" s="52"/>
      <c r="D239" s="52"/>
      <c r="E239" s="52"/>
      <c r="F239" s="52"/>
      <c r="G239" s="52"/>
      <c r="H239" s="52"/>
      <c r="I239" s="52"/>
      <c r="J239" s="52"/>
      <c r="K239" s="52"/>
      <c r="L239" s="52"/>
      <c r="M239" s="52"/>
      <c r="N239" s="52"/>
    </row>
    <row r="240" spans="1:14">
      <c r="A240" s="52"/>
      <c r="B240" s="52"/>
      <c r="C240" s="52"/>
      <c r="D240" s="52"/>
      <c r="E240" s="52"/>
      <c r="F240" s="52"/>
      <c r="G240" s="52"/>
      <c r="H240" s="52"/>
      <c r="I240" s="52"/>
      <c r="J240" s="52"/>
      <c r="K240" s="52"/>
      <c r="L240" s="52"/>
      <c r="M240" s="52"/>
      <c r="N240" s="52"/>
    </row>
    <row r="241" spans="1:14">
      <c r="A241" s="52"/>
      <c r="B241" s="52"/>
      <c r="C241" s="52"/>
      <c r="D241" s="52"/>
      <c r="E241" s="52"/>
      <c r="F241" s="52"/>
      <c r="G241" s="52"/>
      <c r="H241" s="52"/>
      <c r="I241" s="52"/>
      <c r="J241" s="52"/>
      <c r="K241" s="52"/>
      <c r="L241" s="52"/>
      <c r="M241" s="52"/>
      <c r="N241" s="52"/>
    </row>
    <row r="242" spans="1:14">
      <c r="A242" s="52"/>
      <c r="B242" s="52"/>
      <c r="C242" s="52"/>
      <c r="D242" s="52"/>
      <c r="E242" s="52"/>
      <c r="F242" s="52"/>
      <c r="G242" s="52"/>
      <c r="H242" s="52"/>
      <c r="I242" s="52"/>
      <c r="J242" s="52"/>
      <c r="K242" s="52"/>
      <c r="L242" s="52"/>
      <c r="M242" s="52"/>
      <c r="N242" s="52"/>
    </row>
    <row r="243" spans="1:14">
      <c r="A243" s="52"/>
      <c r="B243" s="52"/>
      <c r="C243" s="52"/>
      <c r="D243" s="52"/>
      <c r="E243" s="52"/>
      <c r="F243" s="52"/>
      <c r="G243" s="52"/>
      <c r="H243" s="52"/>
      <c r="I243" s="52"/>
      <c r="J243" s="52"/>
      <c r="K243" s="52"/>
      <c r="L243" s="52"/>
      <c r="M243" s="52"/>
      <c r="N243" s="52"/>
    </row>
    <row r="244" spans="1:14">
      <c r="A244" s="52"/>
      <c r="B244" s="52"/>
      <c r="C244" s="52"/>
      <c r="D244" s="52"/>
      <c r="E244" s="52"/>
      <c r="F244" s="52"/>
      <c r="G244" s="52"/>
      <c r="H244" s="52"/>
      <c r="I244" s="52"/>
      <c r="J244" s="52"/>
      <c r="K244" s="52"/>
      <c r="L244" s="52"/>
      <c r="M244" s="52"/>
      <c r="N244" s="52"/>
    </row>
    <row r="245" spans="1:14">
      <c r="A245" s="52"/>
      <c r="B245" s="52"/>
      <c r="C245" s="52"/>
      <c r="D245" s="52"/>
      <c r="E245" s="52"/>
      <c r="F245" s="52"/>
      <c r="G245" s="52"/>
      <c r="H245" s="52"/>
      <c r="I245" s="52"/>
      <c r="J245" s="52"/>
      <c r="K245" s="52"/>
      <c r="L245" s="52"/>
      <c r="M245" s="52"/>
      <c r="N245" s="52"/>
    </row>
    <row r="246" spans="1:14">
      <c r="A246" s="52"/>
      <c r="B246" s="52"/>
      <c r="C246" s="52"/>
      <c r="D246" s="52"/>
      <c r="E246" s="52"/>
      <c r="F246" s="52"/>
      <c r="G246" s="52"/>
      <c r="H246" s="52"/>
      <c r="I246" s="52"/>
      <c r="J246" s="52"/>
      <c r="K246" s="52"/>
      <c r="L246" s="52"/>
      <c r="M246" s="52"/>
      <c r="N246" s="52"/>
    </row>
    <row r="247" spans="1:14">
      <c r="A247" s="52"/>
      <c r="B247" s="52"/>
      <c r="C247" s="52"/>
      <c r="D247" s="52"/>
      <c r="E247" s="52"/>
      <c r="F247" s="52"/>
      <c r="G247" s="52"/>
      <c r="H247" s="52"/>
      <c r="I247" s="52"/>
      <c r="J247" s="52"/>
      <c r="K247" s="52"/>
      <c r="L247" s="52"/>
      <c r="M247" s="52"/>
      <c r="N247" s="52"/>
    </row>
    <row r="248" spans="1:14">
      <c r="A248" s="52"/>
      <c r="B248" s="52"/>
      <c r="C248" s="52"/>
      <c r="D248" s="52"/>
      <c r="E248" s="52"/>
      <c r="F248" s="52"/>
      <c r="G248" s="52"/>
      <c r="H248" s="52"/>
      <c r="I248" s="52"/>
      <c r="J248" s="52"/>
      <c r="K248" s="52"/>
      <c r="L248" s="52"/>
      <c r="M248" s="52"/>
      <c r="N248" s="52"/>
    </row>
    <row r="249" spans="1:14">
      <c r="A249" s="52"/>
      <c r="B249" s="52"/>
      <c r="C249" s="52"/>
      <c r="D249" s="52"/>
      <c r="E249" s="52"/>
      <c r="F249" s="52"/>
      <c r="G249" s="52"/>
      <c r="H249" s="52"/>
      <c r="I249" s="52"/>
      <c r="J249" s="52"/>
      <c r="K249" s="52"/>
      <c r="L249" s="52"/>
      <c r="M249" s="52"/>
      <c r="N249" s="52"/>
    </row>
    <row r="250" spans="1:14">
      <c r="A250" s="52"/>
      <c r="B250" s="52"/>
      <c r="C250" s="52"/>
      <c r="D250" s="52"/>
      <c r="E250" s="52"/>
      <c r="F250" s="52"/>
      <c r="G250" s="52"/>
      <c r="H250" s="52"/>
      <c r="I250" s="52"/>
      <c r="J250" s="52"/>
      <c r="K250" s="52"/>
      <c r="L250" s="52"/>
      <c r="M250" s="52"/>
      <c r="N250" s="52"/>
    </row>
    <row r="251" spans="1:14">
      <c r="A251" s="52"/>
      <c r="B251" s="52"/>
      <c r="C251" s="52"/>
      <c r="D251" s="52"/>
      <c r="E251" s="52"/>
      <c r="F251" s="52"/>
      <c r="G251" s="52"/>
      <c r="H251" s="52"/>
      <c r="I251" s="52"/>
      <c r="J251" s="52"/>
      <c r="K251" s="52"/>
      <c r="L251" s="52"/>
      <c r="M251" s="52"/>
      <c r="N251" s="52"/>
    </row>
    <row r="252" spans="1:14">
      <c r="A252" s="52"/>
      <c r="B252" s="52"/>
      <c r="C252" s="52"/>
      <c r="D252" s="52"/>
      <c r="E252" s="52"/>
      <c r="F252" s="52"/>
      <c r="G252" s="52"/>
      <c r="H252" s="52"/>
      <c r="I252" s="52"/>
      <c r="J252" s="52"/>
      <c r="K252" s="52"/>
      <c r="L252" s="52"/>
      <c r="M252" s="52"/>
      <c r="N252" s="52"/>
    </row>
    <row r="253" spans="1:14">
      <c r="A253" s="52"/>
      <c r="B253" s="52"/>
      <c r="C253" s="52"/>
      <c r="D253" s="52"/>
      <c r="E253" s="52"/>
      <c r="F253" s="52"/>
      <c r="G253" s="52"/>
      <c r="H253" s="52"/>
      <c r="I253" s="52"/>
      <c r="J253" s="52"/>
      <c r="K253" s="52"/>
      <c r="L253" s="52"/>
      <c r="M253" s="52"/>
      <c r="N253" s="52"/>
    </row>
    <row r="254" spans="1:14">
      <c r="A254" s="52"/>
      <c r="B254" s="52"/>
      <c r="C254" s="52"/>
      <c r="D254" s="52"/>
      <c r="E254" s="52"/>
      <c r="F254" s="52"/>
      <c r="G254" s="52"/>
      <c r="H254" s="52"/>
      <c r="I254" s="52"/>
      <c r="J254" s="52"/>
      <c r="K254" s="52"/>
      <c r="L254" s="52"/>
      <c r="M254" s="52"/>
      <c r="N254" s="52"/>
    </row>
    <row r="255" spans="1:14">
      <c r="A255" s="52"/>
      <c r="B255" s="52"/>
      <c r="C255" s="52"/>
      <c r="D255" s="52"/>
      <c r="E255" s="52"/>
      <c r="F255" s="52"/>
      <c r="G255" s="52"/>
      <c r="H255" s="52"/>
      <c r="I255" s="52"/>
      <c r="J255" s="52"/>
      <c r="K255" s="52"/>
      <c r="L255" s="52"/>
      <c r="M255" s="52"/>
      <c r="N255" s="52"/>
    </row>
    <row r="256" spans="1:14">
      <c r="A256" s="52"/>
      <c r="B256" s="52"/>
      <c r="C256" s="52"/>
      <c r="D256" s="52"/>
      <c r="E256" s="52"/>
      <c r="F256" s="52"/>
      <c r="G256" s="52"/>
      <c r="H256" s="52"/>
      <c r="I256" s="52"/>
      <c r="J256" s="52"/>
      <c r="K256" s="52"/>
      <c r="L256" s="52"/>
      <c r="M256" s="52"/>
      <c r="N256" s="52"/>
    </row>
    <row r="257" spans="1:14">
      <c r="A257" s="52"/>
      <c r="B257" s="52"/>
      <c r="C257" s="52"/>
      <c r="D257" s="52"/>
      <c r="E257" s="52"/>
      <c r="F257" s="52"/>
      <c r="G257" s="52"/>
      <c r="H257" s="52"/>
      <c r="I257" s="52"/>
      <c r="J257" s="52"/>
      <c r="K257" s="52"/>
      <c r="L257" s="52"/>
      <c r="M257" s="52"/>
      <c r="N257" s="52"/>
    </row>
    <row r="258" spans="1:14">
      <c r="A258" s="52"/>
      <c r="B258" s="52"/>
      <c r="C258" s="52"/>
      <c r="D258" s="52"/>
      <c r="E258" s="52"/>
      <c r="F258" s="52"/>
      <c r="G258" s="52"/>
      <c r="H258" s="52"/>
      <c r="I258" s="52"/>
      <c r="J258" s="52"/>
      <c r="K258" s="52"/>
      <c r="L258" s="52"/>
      <c r="M258" s="52"/>
      <c r="N258" s="52"/>
    </row>
    <row r="259" spans="1:14">
      <c r="A259" s="52"/>
      <c r="B259" s="52"/>
      <c r="C259" s="52"/>
      <c r="D259" s="52"/>
      <c r="E259" s="52"/>
      <c r="F259" s="52"/>
      <c r="G259" s="52"/>
      <c r="H259" s="52"/>
      <c r="I259" s="52"/>
      <c r="J259" s="52"/>
      <c r="K259" s="52"/>
      <c r="L259" s="52"/>
      <c r="M259" s="52"/>
      <c r="N259" s="52"/>
    </row>
    <row r="260" spans="1:14">
      <c r="A260" s="52"/>
      <c r="B260" s="52"/>
      <c r="C260" s="52"/>
      <c r="D260" s="52"/>
      <c r="E260" s="52"/>
      <c r="F260" s="52"/>
      <c r="G260" s="52"/>
      <c r="H260" s="52"/>
      <c r="I260" s="52"/>
      <c r="J260" s="52"/>
      <c r="K260" s="52"/>
      <c r="L260" s="52"/>
      <c r="M260" s="52"/>
      <c r="N260" s="52"/>
    </row>
    <row r="261" spans="1:14">
      <c r="A261" s="52"/>
      <c r="B261" s="52"/>
      <c r="C261" s="52"/>
      <c r="D261" s="52"/>
      <c r="E261" s="52"/>
      <c r="F261" s="52"/>
      <c r="G261" s="52"/>
      <c r="H261" s="52"/>
      <c r="I261" s="52"/>
      <c r="J261" s="52"/>
      <c r="K261" s="52"/>
      <c r="L261" s="52"/>
      <c r="M261" s="52"/>
      <c r="N261" s="52"/>
    </row>
    <row r="262" spans="1:14">
      <c r="A262" s="52"/>
      <c r="B262" s="52"/>
      <c r="C262" s="52"/>
      <c r="D262" s="52"/>
      <c r="E262" s="52"/>
      <c r="F262" s="52"/>
      <c r="G262" s="52"/>
      <c r="H262" s="52"/>
      <c r="I262" s="52"/>
      <c r="J262" s="52"/>
      <c r="K262" s="52"/>
      <c r="L262" s="52"/>
      <c r="M262" s="52"/>
      <c r="N262" s="52"/>
    </row>
    <row r="263" spans="1:14">
      <c r="A263" s="52"/>
      <c r="B263" s="52"/>
      <c r="C263" s="52"/>
      <c r="D263" s="52"/>
      <c r="E263" s="52"/>
      <c r="F263" s="52"/>
      <c r="G263" s="52"/>
      <c r="H263" s="52"/>
      <c r="I263" s="52"/>
      <c r="J263" s="52"/>
      <c r="K263" s="52"/>
      <c r="L263" s="52"/>
      <c r="M263" s="52"/>
      <c r="N263" s="52"/>
    </row>
    <row r="264" spans="1:14">
      <c r="A264" s="52"/>
      <c r="B264" s="52"/>
      <c r="C264" s="52"/>
      <c r="D264" s="52"/>
      <c r="E264" s="52"/>
      <c r="F264" s="52"/>
      <c r="G264" s="52"/>
      <c r="H264" s="52"/>
      <c r="I264" s="52"/>
      <c r="J264" s="52"/>
      <c r="K264" s="52"/>
      <c r="L264" s="52"/>
      <c r="M264" s="52"/>
      <c r="N264" s="52"/>
    </row>
    <row r="265" spans="1:14">
      <c r="A265" s="52"/>
      <c r="B265" s="52"/>
      <c r="C265" s="52"/>
      <c r="D265" s="52"/>
      <c r="E265" s="52"/>
      <c r="F265" s="52"/>
      <c r="G265" s="52"/>
      <c r="H265" s="52"/>
      <c r="I265" s="52"/>
      <c r="J265" s="52"/>
      <c r="K265" s="52"/>
      <c r="L265" s="52"/>
      <c r="M265" s="52"/>
      <c r="N265" s="52"/>
    </row>
    <row r="266" spans="1:14">
      <c r="A266" s="52"/>
      <c r="B266" s="52"/>
      <c r="C266" s="52"/>
      <c r="D266" s="52"/>
      <c r="E266" s="52"/>
      <c r="F266" s="52"/>
      <c r="G266" s="52"/>
      <c r="H266" s="52"/>
      <c r="I266" s="52"/>
      <c r="J266" s="52"/>
      <c r="K266" s="52"/>
      <c r="L266" s="52"/>
      <c r="M266" s="52"/>
      <c r="N266" s="52"/>
    </row>
    <row r="267" spans="1:14">
      <c r="A267" s="52"/>
      <c r="B267" s="52"/>
      <c r="C267" s="52"/>
      <c r="D267" s="52"/>
      <c r="E267" s="52"/>
      <c r="F267" s="52"/>
      <c r="G267" s="52"/>
      <c r="H267" s="52"/>
      <c r="I267" s="52"/>
      <c r="J267" s="52"/>
      <c r="K267" s="52"/>
      <c r="L267" s="52"/>
      <c r="M267" s="52"/>
      <c r="N267" s="52"/>
    </row>
    <row r="268" spans="1:14">
      <c r="A268" s="52"/>
      <c r="B268" s="52"/>
      <c r="C268" s="52"/>
      <c r="D268" s="52"/>
      <c r="E268" s="52"/>
      <c r="F268" s="52"/>
      <c r="G268" s="52"/>
      <c r="H268" s="52"/>
      <c r="I268" s="52"/>
      <c r="J268" s="52"/>
      <c r="K268" s="52"/>
      <c r="L268" s="52"/>
      <c r="M268" s="52"/>
      <c r="N268" s="52"/>
    </row>
    <row r="269" spans="1:14">
      <c r="A269" s="52"/>
      <c r="B269" s="52"/>
      <c r="C269" s="52"/>
      <c r="D269" s="52"/>
      <c r="E269" s="52"/>
      <c r="F269" s="52"/>
      <c r="G269" s="52"/>
      <c r="H269" s="52"/>
      <c r="I269" s="52"/>
      <c r="J269" s="52"/>
      <c r="K269" s="52"/>
      <c r="L269" s="52"/>
      <c r="M269" s="52"/>
      <c r="N269" s="52"/>
    </row>
    <row r="270" spans="1:14">
      <c r="A270" s="52"/>
      <c r="B270" s="52"/>
      <c r="C270" s="52"/>
      <c r="D270" s="52"/>
      <c r="E270" s="52"/>
      <c r="F270" s="52"/>
      <c r="G270" s="52"/>
      <c r="H270" s="52"/>
      <c r="I270" s="52"/>
      <c r="J270" s="52"/>
      <c r="K270" s="52"/>
      <c r="L270" s="52"/>
      <c r="M270" s="52"/>
      <c r="N270" s="52"/>
    </row>
    <row r="271" spans="1:14">
      <c r="A271" s="52"/>
      <c r="B271" s="52"/>
      <c r="C271" s="52"/>
      <c r="D271" s="52"/>
      <c r="E271" s="52"/>
      <c r="F271" s="52"/>
      <c r="G271" s="52"/>
      <c r="H271" s="52"/>
      <c r="I271" s="52"/>
      <c r="J271" s="52"/>
      <c r="K271" s="52"/>
      <c r="L271" s="52"/>
      <c r="M271" s="52"/>
      <c r="N271" s="52"/>
    </row>
    <row r="272" spans="1:14">
      <c r="A272" s="52"/>
      <c r="B272" s="52"/>
      <c r="C272" s="52"/>
      <c r="D272" s="52"/>
      <c r="E272" s="52"/>
      <c r="F272" s="52"/>
      <c r="G272" s="52"/>
      <c r="H272" s="52"/>
      <c r="I272" s="52"/>
      <c r="J272" s="52"/>
      <c r="K272" s="52"/>
      <c r="L272" s="52"/>
      <c r="M272" s="52"/>
      <c r="N272" s="52"/>
    </row>
    <row r="273" spans="1:14">
      <c r="A273" s="52"/>
      <c r="B273" s="52"/>
      <c r="C273" s="52"/>
      <c r="D273" s="52"/>
      <c r="E273" s="52"/>
      <c r="F273" s="52"/>
      <c r="G273" s="52"/>
      <c r="H273" s="52"/>
      <c r="I273" s="52"/>
      <c r="J273" s="52"/>
      <c r="K273" s="52"/>
      <c r="L273" s="52"/>
      <c r="M273" s="52"/>
      <c r="N273" s="52"/>
    </row>
    <row r="274" spans="1:14">
      <c r="A274" s="52"/>
      <c r="B274" s="52"/>
      <c r="C274" s="52"/>
      <c r="D274" s="52"/>
      <c r="E274" s="52"/>
      <c r="F274" s="52"/>
      <c r="G274" s="52"/>
      <c r="H274" s="52"/>
      <c r="I274" s="52"/>
      <c r="J274" s="52"/>
      <c r="K274" s="52"/>
      <c r="L274" s="52"/>
      <c r="M274" s="52"/>
      <c r="N274" s="52"/>
    </row>
    <row r="275" spans="1:14">
      <c r="A275" s="52"/>
      <c r="B275" s="52"/>
      <c r="C275" s="52"/>
      <c r="D275" s="52"/>
      <c r="E275" s="52"/>
      <c r="F275" s="52"/>
      <c r="G275" s="52"/>
      <c r="H275" s="52"/>
      <c r="I275" s="52"/>
      <c r="J275" s="52"/>
      <c r="K275" s="52"/>
      <c r="L275" s="52"/>
      <c r="M275" s="52"/>
      <c r="N275" s="52"/>
    </row>
    <row r="276" spans="1:14">
      <c r="A276" s="52"/>
      <c r="B276" s="52"/>
      <c r="C276" s="52"/>
      <c r="D276" s="52"/>
      <c r="E276" s="52"/>
      <c r="F276" s="52"/>
      <c r="G276" s="52"/>
      <c r="H276" s="52"/>
      <c r="I276" s="52"/>
      <c r="J276" s="52"/>
      <c r="K276" s="52"/>
      <c r="L276" s="52"/>
      <c r="M276" s="52"/>
      <c r="N276" s="52"/>
    </row>
    <row r="277" spans="1:14">
      <c r="A277" s="52"/>
      <c r="B277" s="52"/>
      <c r="C277" s="52"/>
      <c r="D277" s="52"/>
      <c r="E277" s="52"/>
      <c r="F277" s="52"/>
      <c r="G277" s="52"/>
      <c r="H277" s="52"/>
      <c r="I277" s="52"/>
      <c r="J277" s="52"/>
      <c r="K277" s="52"/>
      <c r="L277" s="52"/>
      <c r="M277" s="52"/>
      <c r="N277" s="52"/>
    </row>
    <row r="278" spans="1:14">
      <c r="A278" s="52"/>
      <c r="B278" s="52"/>
      <c r="C278" s="52"/>
      <c r="D278" s="52"/>
      <c r="E278" s="52"/>
      <c r="F278" s="52"/>
      <c r="G278" s="52"/>
      <c r="H278" s="52"/>
      <c r="I278" s="52"/>
      <c r="J278" s="52"/>
      <c r="K278" s="52"/>
      <c r="L278" s="52"/>
      <c r="M278" s="52"/>
      <c r="N278" s="52"/>
    </row>
    <row r="279" spans="1:14">
      <c r="A279" s="52"/>
      <c r="B279" s="52"/>
      <c r="C279" s="52"/>
      <c r="D279" s="52"/>
      <c r="E279" s="52"/>
      <c r="F279" s="52"/>
      <c r="G279" s="52"/>
      <c r="H279" s="52"/>
      <c r="I279" s="52"/>
      <c r="J279" s="52"/>
      <c r="K279" s="52"/>
      <c r="L279" s="52"/>
      <c r="M279" s="52"/>
      <c r="N279" s="52"/>
    </row>
    <row r="280" spans="1:14">
      <c r="A280" s="52"/>
      <c r="B280" s="52"/>
      <c r="C280" s="52"/>
      <c r="D280" s="52"/>
      <c r="E280" s="52"/>
      <c r="F280" s="52"/>
      <c r="G280" s="52"/>
      <c r="H280" s="52"/>
      <c r="I280" s="52"/>
      <c r="J280" s="52"/>
      <c r="K280" s="52"/>
      <c r="L280" s="52"/>
      <c r="M280" s="52"/>
      <c r="N280" s="52"/>
    </row>
    <row r="281" spans="1:14">
      <c r="A281" s="52"/>
      <c r="B281" s="52"/>
      <c r="C281" s="52"/>
      <c r="D281" s="52"/>
      <c r="E281" s="52"/>
      <c r="F281" s="52"/>
      <c r="G281" s="52"/>
      <c r="H281" s="52"/>
      <c r="I281" s="52"/>
      <c r="J281" s="52"/>
      <c r="K281" s="52"/>
      <c r="L281" s="52"/>
      <c r="M281" s="52"/>
      <c r="N281" s="52"/>
    </row>
    <row r="282" spans="1:14">
      <c r="A282" s="52"/>
      <c r="B282" s="52"/>
      <c r="C282" s="52"/>
      <c r="D282" s="52"/>
      <c r="E282" s="52"/>
      <c r="F282" s="52"/>
      <c r="G282" s="52"/>
      <c r="H282" s="52"/>
      <c r="I282" s="52"/>
      <c r="J282" s="52"/>
      <c r="K282" s="52"/>
      <c r="L282" s="52"/>
      <c r="M282" s="52"/>
      <c r="N282" s="52"/>
    </row>
    <row r="283" spans="1:14">
      <c r="A283" s="52"/>
      <c r="B283" s="52"/>
      <c r="C283" s="52"/>
      <c r="D283" s="52"/>
      <c r="E283" s="52"/>
      <c r="F283" s="52"/>
      <c r="G283" s="52"/>
      <c r="H283" s="52"/>
      <c r="I283" s="52"/>
      <c r="J283" s="52"/>
      <c r="K283" s="52"/>
      <c r="L283" s="52"/>
      <c r="M283" s="52"/>
      <c r="N283" s="52"/>
    </row>
    <row r="284" spans="1:14">
      <c r="A284" s="52"/>
      <c r="B284" s="52"/>
      <c r="C284" s="52"/>
      <c r="D284" s="52"/>
      <c r="E284" s="52"/>
      <c r="F284" s="52"/>
      <c r="G284" s="52"/>
      <c r="H284" s="52"/>
      <c r="I284" s="52"/>
      <c r="J284" s="52"/>
      <c r="K284" s="52"/>
      <c r="L284" s="52"/>
      <c r="M284" s="52"/>
      <c r="N284" s="52"/>
    </row>
    <row r="285" spans="1:14">
      <c r="A285" s="52"/>
      <c r="B285" s="52"/>
      <c r="C285" s="52"/>
      <c r="D285" s="52"/>
      <c r="E285" s="52"/>
      <c r="F285" s="52"/>
      <c r="G285" s="52"/>
      <c r="H285" s="52"/>
      <c r="I285" s="52"/>
      <c r="J285" s="52"/>
      <c r="K285" s="52"/>
      <c r="L285" s="52"/>
      <c r="M285" s="52"/>
      <c r="N285" s="52"/>
    </row>
    <row r="286" spans="1:14">
      <c r="A286" s="52"/>
      <c r="B286" s="52"/>
      <c r="C286" s="52"/>
      <c r="D286" s="52"/>
      <c r="E286" s="52"/>
      <c r="F286" s="52"/>
      <c r="G286" s="52"/>
      <c r="H286" s="52"/>
      <c r="I286" s="52"/>
      <c r="J286" s="52"/>
      <c r="K286" s="52"/>
      <c r="L286" s="52"/>
      <c r="M286" s="52"/>
      <c r="N286" s="52"/>
    </row>
    <row r="287" spans="1:14">
      <c r="A287" s="52"/>
      <c r="B287" s="52"/>
      <c r="C287" s="52"/>
      <c r="D287" s="52"/>
      <c r="E287" s="52"/>
      <c r="F287" s="52"/>
      <c r="G287" s="52"/>
      <c r="H287" s="52"/>
      <c r="I287" s="52"/>
      <c r="J287" s="52"/>
      <c r="K287" s="52"/>
      <c r="L287" s="52"/>
      <c r="M287" s="52"/>
      <c r="N287" s="52"/>
    </row>
    <row r="288" spans="1:14">
      <c r="A288" s="52"/>
      <c r="B288" s="52"/>
      <c r="C288" s="52"/>
      <c r="D288" s="52"/>
      <c r="E288" s="52"/>
      <c r="F288" s="52"/>
      <c r="G288" s="52"/>
      <c r="H288" s="52"/>
      <c r="I288" s="52"/>
      <c r="J288" s="52"/>
      <c r="K288" s="52"/>
      <c r="L288" s="52"/>
      <c r="M288" s="52"/>
      <c r="N288" s="52"/>
    </row>
    <row r="289" spans="1:14">
      <c r="A289" s="52"/>
      <c r="B289" s="52"/>
      <c r="C289" s="52"/>
      <c r="D289" s="52"/>
      <c r="E289" s="52"/>
      <c r="F289" s="52"/>
      <c r="G289" s="52"/>
      <c r="H289" s="52"/>
      <c r="I289" s="52"/>
      <c r="J289" s="52"/>
      <c r="K289" s="52"/>
      <c r="L289" s="52"/>
      <c r="M289" s="52"/>
      <c r="N289" s="52"/>
    </row>
    <row r="290" spans="1:14">
      <c r="A290" s="52"/>
      <c r="B290" s="52"/>
      <c r="C290" s="52"/>
      <c r="D290" s="52"/>
      <c r="E290" s="52"/>
      <c r="F290" s="52"/>
      <c r="G290" s="52"/>
      <c r="H290" s="52"/>
      <c r="I290" s="52"/>
      <c r="J290" s="52"/>
      <c r="K290" s="52"/>
      <c r="L290" s="52"/>
      <c r="M290" s="52"/>
      <c r="N290" s="52"/>
    </row>
    <row r="291" spans="1:14">
      <c r="A291" s="52"/>
      <c r="B291" s="52"/>
      <c r="C291" s="52"/>
      <c r="D291" s="52"/>
      <c r="E291" s="52"/>
      <c r="F291" s="52"/>
      <c r="G291" s="52"/>
      <c r="H291" s="52"/>
      <c r="I291" s="52"/>
      <c r="J291" s="52"/>
      <c r="K291" s="52"/>
      <c r="L291" s="52"/>
      <c r="M291" s="52"/>
      <c r="N291" s="52"/>
    </row>
    <row r="292" spans="1:14">
      <c r="A292" s="52"/>
      <c r="B292" s="52"/>
      <c r="C292" s="52"/>
      <c r="D292" s="52"/>
      <c r="E292" s="52"/>
      <c r="F292" s="52"/>
      <c r="G292" s="52"/>
      <c r="H292" s="52"/>
      <c r="I292" s="52"/>
      <c r="J292" s="52"/>
      <c r="K292" s="52"/>
      <c r="L292" s="52"/>
      <c r="M292" s="52"/>
      <c r="N292" s="52"/>
    </row>
    <row r="293" spans="1:14">
      <c r="A293" s="52"/>
      <c r="B293" s="52"/>
      <c r="C293" s="52"/>
      <c r="D293" s="52"/>
      <c r="E293" s="52"/>
      <c r="F293" s="52"/>
      <c r="G293" s="52"/>
      <c r="H293" s="52"/>
      <c r="I293" s="52"/>
      <c r="J293" s="52"/>
      <c r="K293" s="52"/>
      <c r="L293" s="52"/>
      <c r="M293" s="52"/>
      <c r="N293" s="52"/>
    </row>
    <row r="294" spans="1:14">
      <c r="A294" s="52"/>
      <c r="B294" s="52"/>
      <c r="C294" s="52"/>
      <c r="D294" s="52"/>
      <c r="E294" s="52"/>
      <c r="F294" s="52"/>
      <c r="G294" s="52"/>
      <c r="H294" s="52"/>
      <c r="I294" s="52"/>
      <c r="J294" s="52"/>
      <c r="K294" s="52"/>
      <c r="L294" s="52"/>
      <c r="M294" s="52"/>
      <c r="N294" s="52"/>
    </row>
    <row r="295" spans="1:14">
      <c r="A295" s="52"/>
      <c r="B295" s="52"/>
      <c r="C295" s="52"/>
      <c r="D295" s="52"/>
      <c r="E295" s="52"/>
      <c r="F295" s="52"/>
      <c r="G295" s="52"/>
      <c r="H295" s="52"/>
      <c r="I295" s="52"/>
      <c r="J295" s="52"/>
      <c r="K295" s="52"/>
      <c r="L295" s="52"/>
      <c r="M295" s="52"/>
      <c r="N295" s="52"/>
    </row>
    <row r="296" spans="1:14">
      <c r="A296" s="52"/>
      <c r="B296" s="52"/>
      <c r="C296" s="52"/>
      <c r="D296" s="52"/>
      <c r="E296" s="52"/>
      <c r="F296" s="52"/>
      <c r="G296" s="52"/>
      <c r="H296" s="52"/>
      <c r="I296" s="52"/>
      <c r="J296" s="52"/>
      <c r="K296" s="52"/>
      <c r="L296" s="52"/>
      <c r="M296" s="52"/>
      <c r="N296" s="52"/>
    </row>
    <row r="297" spans="1:14">
      <c r="A297" s="52"/>
      <c r="B297" s="52"/>
      <c r="C297" s="52"/>
      <c r="D297" s="52"/>
      <c r="E297" s="52"/>
      <c r="F297" s="52"/>
      <c r="G297" s="52"/>
      <c r="H297" s="52"/>
      <c r="I297" s="52"/>
      <c r="J297" s="52"/>
      <c r="K297" s="52"/>
      <c r="L297" s="52"/>
      <c r="M297" s="52"/>
      <c r="N297" s="52"/>
    </row>
    <row r="298" spans="1:14">
      <c r="A298" s="52"/>
      <c r="B298" s="52"/>
      <c r="C298" s="52"/>
      <c r="D298" s="52"/>
      <c r="E298" s="52"/>
      <c r="F298" s="52"/>
      <c r="G298" s="52"/>
      <c r="H298" s="52"/>
      <c r="I298" s="52"/>
      <c r="J298" s="52"/>
      <c r="K298" s="52"/>
      <c r="L298" s="52"/>
      <c r="M298" s="52"/>
      <c r="N298" s="52"/>
    </row>
    <row r="299" spans="1:14">
      <c r="A299" s="52"/>
      <c r="B299" s="52"/>
      <c r="C299" s="52"/>
      <c r="D299" s="52"/>
      <c r="E299" s="52"/>
      <c r="F299" s="52"/>
      <c r="G299" s="52"/>
      <c r="H299" s="52"/>
      <c r="I299" s="52"/>
      <c r="J299" s="52"/>
      <c r="K299" s="52"/>
      <c r="L299" s="52"/>
      <c r="M299" s="52"/>
      <c r="N299" s="52"/>
    </row>
    <row r="300" spans="1:14">
      <c r="A300" s="52"/>
      <c r="B300" s="52"/>
      <c r="C300" s="52"/>
      <c r="D300" s="52"/>
      <c r="E300" s="52"/>
      <c r="F300" s="52"/>
      <c r="G300" s="52"/>
      <c r="H300" s="52"/>
      <c r="I300" s="52"/>
      <c r="J300" s="52"/>
      <c r="K300" s="52"/>
      <c r="L300" s="52"/>
      <c r="M300" s="52"/>
      <c r="N300" s="52"/>
    </row>
    <row r="301" spans="1:14">
      <c r="A301" s="52"/>
      <c r="B301" s="52"/>
      <c r="C301" s="52"/>
      <c r="D301" s="52"/>
      <c r="E301" s="52"/>
      <c r="F301" s="52"/>
      <c r="G301" s="52"/>
      <c r="H301" s="52"/>
      <c r="I301" s="52"/>
      <c r="J301" s="52"/>
      <c r="K301" s="52"/>
      <c r="L301" s="52"/>
      <c r="M301" s="52"/>
      <c r="N301" s="52"/>
    </row>
    <row r="302" spans="1:14">
      <c r="A302" s="52"/>
      <c r="B302" s="52"/>
      <c r="C302" s="52"/>
      <c r="D302" s="52"/>
      <c r="E302" s="52"/>
      <c r="F302" s="52"/>
      <c r="G302" s="52"/>
      <c r="H302" s="52"/>
      <c r="I302" s="52"/>
      <c r="J302" s="52"/>
      <c r="K302" s="52"/>
      <c r="L302" s="52"/>
      <c r="M302" s="52"/>
      <c r="N302" s="52"/>
    </row>
    <row r="303" spans="1:14">
      <c r="A303" s="52"/>
      <c r="B303" s="52"/>
      <c r="C303" s="52"/>
      <c r="D303" s="52"/>
      <c r="E303" s="52"/>
      <c r="F303" s="52"/>
      <c r="G303" s="52"/>
      <c r="H303" s="52"/>
      <c r="I303" s="52"/>
      <c r="J303" s="52"/>
      <c r="K303" s="52"/>
      <c r="L303" s="52"/>
      <c r="M303" s="52"/>
      <c r="N303" s="52"/>
    </row>
    <row r="304" spans="1:14">
      <c r="A304" s="52"/>
      <c r="B304" s="52"/>
      <c r="C304" s="52"/>
      <c r="D304" s="52"/>
      <c r="E304" s="52"/>
      <c r="F304" s="52"/>
      <c r="G304" s="52"/>
      <c r="H304" s="52"/>
      <c r="I304" s="52"/>
      <c r="J304" s="52"/>
      <c r="K304" s="52"/>
      <c r="L304" s="52"/>
      <c r="M304" s="52"/>
      <c r="N304" s="52"/>
    </row>
    <row r="305" spans="1:14">
      <c r="A305" s="52"/>
      <c r="B305" s="52"/>
      <c r="C305" s="52"/>
      <c r="D305" s="52"/>
      <c r="E305" s="52"/>
      <c r="F305" s="52"/>
      <c r="G305" s="52"/>
      <c r="H305" s="52"/>
      <c r="I305" s="52"/>
      <c r="J305" s="52"/>
      <c r="K305" s="52"/>
      <c r="L305" s="52"/>
      <c r="M305" s="52"/>
      <c r="N305" s="52"/>
    </row>
    <row r="306" spans="1:14">
      <c r="A306" s="52"/>
      <c r="B306" s="52"/>
      <c r="C306" s="52"/>
      <c r="D306" s="52"/>
      <c r="E306" s="52"/>
      <c r="F306" s="52"/>
      <c r="G306" s="52"/>
      <c r="H306" s="52"/>
      <c r="I306" s="52"/>
      <c r="J306" s="52"/>
      <c r="K306" s="52"/>
      <c r="L306" s="52"/>
      <c r="M306" s="52"/>
      <c r="N306" s="52"/>
    </row>
    <row r="307" spans="1:14">
      <c r="A307" s="52"/>
      <c r="B307" s="52"/>
      <c r="C307" s="52"/>
      <c r="D307" s="52"/>
      <c r="E307" s="52"/>
      <c r="F307" s="52"/>
      <c r="G307" s="52"/>
      <c r="H307" s="52"/>
      <c r="I307" s="52"/>
      <c r="J307" s="52"/>
      <c r="K307" s="52"/>
      <c r="L307" s="52"/>
      <c r="M307" s="52"/>
      <c r="N307" s="52"/>
    </row>
    <row r="308" spans="1:14">
      <c r="A308" s="52"/>
      <c r="B308" s="52"/>
      <c r="C308" s="52"/>
      <c r="D308" s="52"/>
      <c r="E308" s="52"/>
      <c r="F308" s="52"/>
      <c r="G308" s="52"/>
      <c r="H308" s="52"/>
      <c r="I308" s="52"/>
      <c r="J308" s="52"/>
      <c r="K308" s="52"/>
      <c r="L308" s="52"/>
      <c r="M308" s="52"/>
      <c r="N308" s="52"/>
    </row>
    <row r="309" spans="1:14">
      <c r="A309" s="52"/>
      <c r="B309" s="52"/>
      <c r="C309" s="52"/>
      <c r="D309" s="52"/>
      <c r="E309" s="52"/>
      <c r="F309" s="52"/>
      <c r="G309" s="52"/>
      <c r="H309" s="52"/>
      <c r="I309" s="52"/>
      <c r="J309" s="52"/>
      <c r="K309" s="52"/>
      <c r="L309" s="52"/>
      <c r="M309" s="52"/>
      <c r="N309" s="52"/>
    </row>
    <row r="310" spans="1:14">
      <c r="A310" s="52"/>
      <c r="B310" s="52"/>
      <c r="C310" s="52"/>
      <c r="D310" s="52"/>
      <c r="E310" s="52"/>
      <c r="F310" s="52"/>
      <c r="G310" s="52"/>
      <c r="H310" s="52"/>
      <c r="I310" s="52"/>
      <c r="J310" s="52"/>
      <c r="K310" s="52"/>
      <c r="L310" s="52"/>
      <c r="M310" s="52"/>
      <c r="N310" s="52"/>
    </row>
    <row r="311" spans="1:14">
      <c r="A311" s="52"/>
      <c r="B311" s="52"/>
      <c r="C311" s="52"/>
      <c r="D311" s="52"/>
      <c r="E311" s="52"/>
      <c r="F311" s="52"/>
      <c r="G311" s="52"/>
      <c r="H311" s="52"/>
      <c r="I311" s="52"/>
      <c r="J311" s="52"/>
      <c r="K311" s="52"/>
      <c r="L311" s="52"/>
      <c r="M311" s="52"/>
      <c r="N311" s="52"/>
    </row>
    <row r="312" spans="1:14">
      <c r="A312" s="52"/>
      <c r="B312" s="52"/>
      <c r="C312" s="52"/>
      <c r="D312" s="52"/>
      <c r="E312" s="52"/>
      <c r="F312" s="52"/>
      <c r="G312" s="52"/>
      <c r="H312" s="52"/>
      <c r="I312" s="52"/>
      <c r="J312" s="52"/>
      <c r="K312" s="52"/>
      <c r="L312" s="52"/>
      <c r="M312" s="52"/>
      <c r="N312" s="52"/>
    </row>
    <row r="313" spans="1:14">
      <c r="A313" s="52"/>
      <c r="B313" s="52"/>
      <c r="C313" s="52"/>
      <c r="D313" s="52"/>
      <c r="E313" s="52"/>
      <c r="F313" s="52"/>
      <c r="G313" s="52"/>
      <c r="H313" s="52"/>
      <c r="I313" s="52"/>
      <c r="J313" s="52"/>
      <c r="K313" s="52"/>
      <c r="L313" s="52"/>
      <c r="M313" s="52"/>
      <c r="N313" s="52"/>
    </row>
    <row r="314" spans="1:14">
      <c r="A314" s="52"/>
      <c r="B314" s="52"/>
      <c r="C314" s="52"/>
      <c r="D314" s="52"/>
      <c r="E314" s="52"/>
      <c r="F314" s="52"/>
      <c r="G314" s="52"/>
      <c r="H314" s="52"/>
      <c r="I314" s="52"/>
      <c r="J314" s="52"/>
      <c r="K314" s="52"/>
      <c r="L314" s="52"/>
      <c r="M314" s="52"/>
      <c r="N314" s="52"/>
    </row>
    <row r="315" spans="1:14">
      <c r="A315" s="52"/>
      <c r="B315" s="52"/>
      <c r="C315" s="52"/>
      <c r="D315" s="52"/>
      <c r="E315" s="52"/>
      <c r="F315" s="52"/>
      <c r="G315" s="52"/>
      <c r="H315" s="52"/>
      <c r="I315" s="52"/>
      <c r="J315" s="52"/>
      <c r="K315" s="52"/>
      <c r="L315" s="52"/>
      <c r="M315" s="52"/>
      <c r="N315" s="52"/>
    </row>
    <row r="316" spans="1:14">
      <c r="A316" s="52"/>
      <c r="B316" s="52"/>
      <c r="C316" s="52"/>
      <c r="D316" s="52"/>
      <c r="E316" s="52"/>
      <c r="F316" s="52"/>
      <c r="G316" s="52"/>
      <c r="H316" s="52"/>
      <c r="I316" s="52"/>
      <c r="J316" s="52"/>
      <c r="K316" s="52"/>
      <c r="L316" s="52"/>
      <c r="M316" s="52"/>
      <c r="N316" s="52"/>
    </row>
    <row r="317" spans="1:14">
      <c r="A317" s="52"/>
      <c r="B317" s="52"/>
      <c r="C317" s="52"/>
      <c r="D317" s="52"/>
      <c r="E317" s="52"/>
      <c r="F317" s="52"/>
      <c r="G317" s="52"/>
      <c r="H317" s="52"/>
      <c r="I317" s="52"/>
      <c r="J317" s="52"/>
      <c r="K317" s="52"/>
      <c r="L317" s="52"/>
      <c r="M317" s="52"/>
      <c r="N317" s="52"/>
    </row>
    <row r="318" spans="1:14">
      <c r="A318" s="52"/>
      <c r="B318" s="52"/>
      <c r="C318" s="52"/>
      <c r="D318" s="52"/>
      <c r="E318" s="52"/>
      <c r="F318" s="52"/>
      <c r="G318" s="52"/>
      <c r="H318" s="52"/>
      <c r="I318" s="52"/>
      <c r="J318" s="52"/>
      <c r="K318" s="52"/>
      <c r="L318" s="52"/>
      <c r="M318" s="52"/>
      <c r="N318" s="52"/>
    </row>
    <row r="319" spans="1:14">
      <c r="A319" s="52"/>
      <c r="B319" s="52"/>
      <c r="C319" s="52"/>
      <c r="D319" s="52"/>
      <c r="E319" s="52"/>
      <c r="F319" s="52"/>
      <c r="G319" s="52"/>
      <c r="H319" s="52"/>
      <c r="I319" s="52"/>
      <c r="J319" s="52"/>
      <c r="K319" s="52"/>
      <c r="L319" s="52"/>
      <c r="M319" s="52"/>
      <c r="N319" s="52"/>
    </row>
    <row r="320" spans="1:14">
      <c r="A320" s="52"/>
      <c r="B320" s="52"/>
      <c r="C320" s="52"/>
      <c r="D320" s="52"/>
      <c r="E320" s="52"/>
      <c r="F320" s="52"/>
      <c r="G320" s="52"/>
      <c r="H320" s="52"/>
      <c r="I320" s="52"/>
      <c r="J320" s="52"/>
      <c r="K320" s="52"/>
      <c r="L320" s="52"/>
      <c r="M320" s="52"/>
      <c r="N320" s="52"/>
    </row>
    <row r="321" spans="1:14">
      <c r="A321" s="52"/>
      <c r="B321" s="52"/>
      <c r="C321" s="52"/>
      <c r="D321" s="52"/>
      <c r="E321" s="52"/>
      <c r="F321" s="52"/>
      <c r="G321" s="52"/>
      <c r="H321" s="52"/>
      <c r="I321" s="52"/>
      <c r="J321" s="52"/>
      <c r="K321" s="52"/>
      <c r="L321" s="52"/>
      <c r="M321" s="52"/>
      <c r="N321" s="52"/>
    </row>
    <row r="322" spans="1:14">
      <c r="A322" s="52"/>
      <c r="B322" s="52"/>
      <c r="C322" s="52"/>
      <c r="D322" s="52"/>
      <c r="E322" s="52"/>
      <c r="F322" s="52"/>
      <c r="G322" s="52"/>
      <c r="H322" s="52"/>
      <c r="I322" s="52"/>
      <c r="J322" s="52"/>
      <c r="K322" s="52"/>
      <c r="L322" s="52"/>
      <c r="M322" s="52"/>
      <c r="N322" s="52"/>
    </row>
    <row r="323" spans="1:14">
      <c r="A323" s="52"/>
      <c r="B323" s="52"/>
      <c r="C323" s="52"/>
      <c r="D323" s="52"/>
      <c r="E323" s="52"/>
      <c r="F323" s="52"/>
      <c r="G323" s="52"/>
      <c r="H323" s="52"/>
      <c r="I323" s="52"/>
      <c r="J323" s="52"/>
      <c r="K323" s="52"/>
      <c r="L323" s="52"/>
      <c r="M323" s="52"/>
      <c r="N323" s="52"/>
    </row>
    <row r="324" spans="1:14">
      <c r="A324" s="52"/>
      <c r="B324" s="52"/>
      <c r="C324" s="52"/>
      <c r="D324" s="52"/>
      <c r="E324" s="52"/>
      <c r="F324" s="52"/>
      <c r="G324" s="52"/>
      <c r="H324" s="52"/>
      <c r="I324" s="52"/>
      <c r="J324" s="52"/>
      <c r="K324" s="52"/>
      <c r="L324" s="52"/>
      <c r="M324" s="52"/>
      <c r="N324" s="52"/>
    </row>
    <row r="325" spans="1:14">
      <c r="A325" s="52"/>
      <c r="B325" s="52"/>
      <c r="C325" s="52"/>
      <c r="D325" s="52"/>
      <c r="E325" s="52"/>
      <c r="F325" s="52"/>
      <c r="G325" s="52"/>
      <c r="H325" s="52"/>
      <c r="I325" s="52"/>
      <c r="J325" s="52"/>
      <c r="K325" s="52"/>
      <c r="L325" s="52"/>
      <c r="M325" s="52"/>
      <c r="N325" s="52"/>
    </row>
    <row r="326" spans="1:14">
      <c r="A326" s="52"/>
      <c r="B326" s="52"/>
      <c r="C326" s="52"/>
      <c r="D326" s="52"/>
      <c r="E326" s="52"/>
      <c r="F326" s="52"/>
      <c r="G326" s="52"/>
      <c r="H326" s="52"/>
      <c r="I326" s="52"/>
      <c r="J326" s="52"/>
      <c r="K326" s="52"/>
      <c r="L326" s="52"/>
      <c r="M326" s="52"/>
      <c r="N326" s="52"/>
    </row>
    <row r="327" spans="1:14">
      <c r="A327" s="52"/>
      <c r="B327" s="52"/>
      <c r="C327" s="52"/>
      <c r="D327" s="52"/>
      <c r="E327" s="52"/>
      <c r="F327" s="52"/>
      <c r="G327" s="52"/>
      <c r="H327" s="52"/>
      <c r="I327" s="52"/>
      <c r="J327" s="52"/>
      <c r="K327" s="52"/>
      <c r="L327" s="52"/>
      <c r="M327" s="52"/>
      <c r="N327" s="52"/>
    </row>
    <row r="328" spans="1:14">
      <c r="A328" s="52"/>
      <c r="B328" s="52"/>
      <c r="C328" s="52"/>
      <c r="D328" s="52"/>
      <c r="E328" s="52"/>
      <c r="F328" s="52"/>
      <c r="G328" s="52"/>
      <c r="H328" s="52"/>
      <c r="I328" s="52"/>
      <c r="J328" s="52"/>
      <c r="K328" s="52"/>
      <c r="L328" s="52"/>
      <c r="M328" s="52"/>
      <c r="N328" s="52"/>
    </row>
    <row r="329" spans="1:14">
      <c r="A329" s="52"/>
      <c r="B329" s="52"/>
      <c r="C329" s="52"/>
      <c r="D329" s="52"/>
      <c r="E329" s="52"/>
      <c r="F329" s="52"/>
      <c r="G329" s="52"/>
      <c r="H329" s="52"/>
      <c r="I329" s="52"/>
      <c r="J329" s="52"/>
      <c r="K329" s="52"/>
      <c r="L329" s="52"/>
      <c r="M329" s="52"/>
      <c r="N329" s="52"/>
    </row>
    <row r="330" spans="1:14">
      <c r="A330" s="52"/>
      <c r="B330" s="52"/>
      <c r="C330" s="52"/>
      <c r="D330" s="52"/>
      <c r="E330" s="52"/>
      <c r="F330" s="52"/>
      <c r="G330" s="52"/>
      <c r="H330" s="52"/>
      <c r="I330" s="52"/>
      <c r="J330" s="52"/>
      <c r="K330" s="52"/>
      <c r="L330" s="52"/>
      <c r="M330" s="52"/>
      <c r="N330" s="52"/>
    </row>
    <row r="331" spans="1:14">
      <c r="A331" s="52"/>
      <c r="B331" s="52"/>
      <c r="C331" s="52"/>
      <c r="D331" s="52"/>
      <c r="E331" s="52"/>
      <c r="F331" s="52"/>
      <c r="G331" s="52"/>
      <c r="H331" s="52"/>
      <c r="I331" s="52"/>
      <c r="J331" s="52"/>
      <c r="K331" s="52"/>
      <c r="L331" s="52"/>
      <c r="M331" s="52"/>
      <c r="N331" s="52"/>
    </row>
    <row r="332" spans="1:14">
      <c r="A332" s="52"/>
      <c r="B332" s="52"/>
      <c r="C332" s="52"/>
      <c r="D332" s="52"/>
      <c r="E332" s="52"/>
      <c r="F332" s="52"/>
      <c r="G332" s="52"/>
      <c r="H332" s="52"/>
      <c r="I332" s="52"/>
      <c r="J332" s="52"/>
      <c r="K332" s="52"/>
      <c r="L332" s="52"/>
      <c r="M332" s="52"/>
      <c r="N332" s="52"/>
    </row>
    <row r="333" spans="1:14">
      <c r="A333" s="52"/>
      <c r="B333" s="52"/>
      <c r="C333" s="52"/>
      <c r="D333" s="52"/>
      <c r="E333" s="52"/>
      <c r="F333" s="52"/>
      <c r="G333" s="52"/>
      <c r="H333" s="52"/>
      <c r="I333" s="52"/>
      <c r="J333" s="52"/>
      <c r="K333" s="52"/>
      <c r="L333" s="52"/>
      <c r="M333" s="52"/>
      <c r="N333" s="52"/>
    </row>
    <row r="334" spans="1:14">
      <c r="A334" s="52"/>
      <c r="B334" s="52"/>
      <c r="C334" s="52"/>
      <c r="D334" s="52"/>
      <c r="E334" s="52"/>
      <c r="F334" s="52"/>
      <c r="G334" s="52"/>
      <c r="H334" s="52"/>
      <c r="I334" s="52"/>
      <c r="J334" s="52"/>
      <c r="K334" s="52"/>
      <c r="L334" s="52"/>
      <c r="M334" s="52"/>
      <c r="N334" s="52"/>
    </row>
    <row r="335" spans="1:14">
      <c r="A335" s="52"/>
      <c r="B335" s="52"/>
      <c r="C335" s="52"/>
      <c r="D335" s="52"/>
      <c r="E335" s="52"/>
      <c r="F335" s="52"/>
      <c r="G335" s="52"/>
      <c r="H335" s="52"/>
      <c r="I335" s="52"/>
      <c r="J335" s="52"/>
      <c r="K335" s="52"/>
      <c r="L335" s="52"/>
      <c r="M335" s="52"/>
      <c r="N335" s="52"/>
    </row>
    <row r="336" spans="1:14">
      <c r="A336" s="52"/>
      <c r="B336" s="52"/>
      <c r="C336" s="52"/>
      <c r="D336" s="52"/>
      <c r="E336" s="52"/>
      <c r="F336" s="52"/>
      <c r="G336" s="52"/>
      <c r="H336" s="52"/>
      <c r="I336" s="52"/>
      <c r="J336" s="52"/>
      <c r="K336" s="52"/>
      <c r="L336" s="52"/>
      <c r="M336" s="52"/>
      <c r="N336" s="52"/>
    </row>
    <row r="337" spans="1:14">
      <c r="A337" s="52"/>
      <c r="B337" s="52"/>
      <c r="C337" s="52"/>
      <c r="D337" s="52"/>
      <c r="E337" s="52"/>
      <c r="F337" s="52"/>
      <c r="G337" s="52"/>
      <c r="H337" s="52"/>
      <c r="I337" s="52"/>
      <c r="J337" s="52"/>
      <c r="K337" s="52"/>
      <c r="L337" s="52"/>
      <c r="M337" s="52"/>
      <c r="N337" s="52"/>
    </row>
    <row r="338" spans="1:14">
      <c r="A338" s="52"/>
      <c r="B338" s="52"/>
      <c r="C338" s="52"/>
      <c r="D338" s="52"/>
      <c r="E338" s="52"/>
      <c r="F338" s="52"/>
      <c r="G338" s="52"/>
      <c r="H338" s="52"/>
      <c r="I338" s="52"/>
      <c r="J338" s="52"/>
      <c r="K338" s="52"/>
      <c r="L338" s="52"/>
      <c r="M338" s="52"/>
      <c r="N338" s="52"/>
    </row>
    <row r="339" spans="1:14">
      <c r="A339" s="52"/>
      <c r="B339" s="52"/>
      <c r="C339" s="52"/>
      <c r="D339" s="52"/>
      <c r="E339" s="52"/>
      <c r="F339" s="52"/>
      <c r="G339" s="52"/>
      <c r="H339" s="52"/>
      <c r="I339" s="52"/>
      <c r="J339" s="52"/>
      <c r="K339" s="52"/>
      <c r="L339" s="52"/>
      <c r="M339" s="52"/>
      <c r="N339" s="52"/>
    </row>
    <row r="340" spans="1:14">
      <c r="A340" s="52"/>
      <c r="B340" s="52"/>
      <c r="C340" s="52"/>
      <c r="D340" s="52"/>
      <c r="E340" s="52"/>
      <c r="F340" s="52"/>
      <c r="G340" s="52"/>
      <c r="H340" s="52"/>
      <c r="I340" s="52"/>
      <c r="J340" s="52"/>
      <c r="K340" s="52"/>
      <c r="L340" s="52"/>
      <c r="M340" s="52"/>
      <c r="N340" s="52"/>
    </row>
    <row r="341" spans="1:14">
      <c r="A341" s="52"/>
      <c r="B341" s="52"/>
      <c r="C341" s="52"/>
      <c r="D341" s="52"/>
      <c r="E341" s="52"/>
      <c r="F341" s="52"/>
      <c r="G341" s="52"/>
      <c r="H341" s="52"/>
      <c r="I341" s="52"/>
      <c r="J341" s="52"/>
      <c r="K341" s="52"/>
      <c r="L341" s="52"/>
      <c r="M341" s="52"/>
      <c r="N341" s="52"/>
    </row>
    <row r="342" spans="1:14">
      <c r="A342" s="52"/>
      <c r="B342" s="52"/>
      <c r="C342" s="52"/>
      <c r="D342" s="52"/>
      <c r="E342" s="52"/>
      <c r="F342" s="52"/>
      <c r="G342" s="52"/>
      <c r="H342" s="52"/>
      <c r="I342" s="52"/>
      <c r="J342" s="52"/>
      <c r="K342" s="52"/>
      <c r="L342" s="52"/>
      <c r="M342" s="52"/>
      <c r="N342" s="52"/>
    </row>
    <row r="343" spans="1:14">
      <c r="A343" s="52"/>
      <c r="B343" s="52"/>
      <c r="C343" s="52"/>
      <c r="D343" s="52"/>
      <c r="E343" s="52"/>
      <c r="F343" s="52"/>
      <c r="G343" s="52"/>
      <c r="H343" s="52"/>
      <c r="I343" s="52"/>
      <c r="J343" s="52"/>
      <c r="K343" s="52"/>
      <c r="L343" s="52"/>
      <c r="M343" s="52"/>
      <c r="N343" s="52"/>
    </row>
    <row r="344" spans="1:14">
      <c r="A344" s="52"/>
      <c r="B344" s="52"/>
      <c r="C344" s="52"/>
      <c r="D344" s="52"/>
      <c r="E344" s="52"/>
      <c r="F344" s="52"/>
      <c r="G344" s="52"/>
      <c r="H344" s="52"/>
      <c r="I344" s="52"/>
      <c r="J344" s="52"/>
      <c r="K344" s="52"/>
      <c r="L344" s="52"/>
      <c r="M344" s="52"/>
      <c r="N344" s="52"/>
    </row>
    <row r="345" spans="1:14">
      <c r="A345" s="52"/>
      <c r="B345" s="52"/>
      <c r="C345" s="52"/>
      <c r="D345" s="52"/>
      <c r="E345" s="52"/>
      <c r="F345" s="52"/>
      <c r="G345" s="52"/>
      <c r="H345" s="52"/>
      <c r="I345" s="52"/>
      <c r="J345" s="52"/>
      <c r="K345" s="52"/>
      <c r="L345" s="52"/>
      <c r="M345" s="52"/>
      <c r="N345" s="52"/>
    </row>
    <row r="346" spans="1:14">
      <c r="A346" s="52"/>
      <c r="B346" s="52"/>
      <c r="C346" s="52"/>
      <c r="D346" s="52"/>
      <c r="E346" s="52"/>
      <c r="F346" s="52"/>
      <c r="G346" s="52"/>
      <c r="H346" s="52"/>
      <c r="I346" s="52"/>
      <c r="J346" s="52"/>
      <c r="K346" s="52"/>
      <c r="L346" s="52"/>
      <c r="M346" s="52"/>
      <c r="N346" s="52"/>
    </row>
    <row r="347" spans="1:14">
      <c r="A347" s="52"/>
      <c r="B347" s="52"/>
      <c r="C347" s="52"/>
      <c r="D347" s="52"/>
      <c r="E347" s="52"/>
      <c r="F347" s="52"/>
      <c r="G347" s="52"/>
      <c r="H347" s="52"/>
      <c r="I347" s="52"/>
      <c r="J347" s="52"/>
      <c r="K347" s="52"/>
      <c r="L347" s="52"/>
      <c r="M347" s="52"/>
      <c r="N347" s="52"/>
    </row>
    <row r="348" spans="1:14">
      <c r="A348" s="52"/>
      <c r="B348" s="52"/>
      <c r="C348" s="52"/>
      <c r="D348" s="52"/>
      <c r="E348" s="52"/>
      <c r="F348" s="52"/>
      <c r="G348" s="52"/>
      <c r="H348" s="52"/>
      <c r="I348" s="52"/>
      <c r="J348" s="52"/>
      <c r="K348" s="52"/>
      <c r="L348" s="52"/>
      <c r="M348" s="52"/>
      <c r="N348" s="52"/>
    </row>
    <row r="349" spans="1:14">
      <c r="A349" s="52"/>
      <c r="B349" s="52"/>
      <c r="C349" s="52"/>
      <c r="D349" s="52"/>
      <c r="E349" s="52"/>
      <c r="F349" s="52"/>
      <c r="G349" s="52"/>
      <c r="H349" s="52"/>
      <c r="I349" s="52"/>
      <c r="J349" s="52"/>
      <c r="K349" s="52"/>
      <c r="L349" s="52"/>
      <c r="M349" s="52"/>
      <c r="N349" s="52"/>
    </row>
    <row r="350" spans="1:14">
      <c r="A350" s="52"/>
      <c r="B350" s="52"/>
      <c r="C350" s="52"/>
      <c r="D350" s="52"/>
      <c r="E350" s="52"/>
      <c r="F350" s="52"/>
      <c r="G350" s="52"/>
      <c r="H350" s="52"/>
      <c r="I350" s="52"/>
      <c r="J350" s="52"/>
      <c r="K350" s="52"/>
      <c r="L350" s="52"/>
      <c r="M350" s="52"/>
      <c r="N350" s="52"/>
    </row>
    <row r="351" spans="1:14">
      <c r="A351" s="52"/>
      <c r="B351" s="52"/>
      <c r="C351" s="52"/>
      <c r="D351" s="52"/>
      <c r="E351" s="52"/>
      <c r="F351" s="52"/>
      <c r="G351" s="52"/>
      <c r="H351" s="52"/>
      <c r="I351" s="52"/>
      <c r="J351" s="52"/>
      <c r="K351" s="52"/>
      <c r="L351" s="52"/>
      <c r="M351" s="52"/>
      <c r="N351" s="52"/>
    </row>
    <row r="352" spans="1:14">
      <c r="A352" s="52"/>
      <c r="B352" s="52"/>
      <c r="C352" s="52"/>
      <c r="D352" s="52"/>
      <c r="E352" s="52"/>
      <c r="F352" s="52"/>
      <c r="G352" s="52"/>
      <c r="H352" s="52"/>
      <c r="I352" s="52"/>
      <c r="J352" s="52"/>
      <c r="K352" s="52"/>
      <c r="L352" s="52"/>
      <c r="M352" s="52"/>
      <c r="N352" s="52"/>
    </row>
    <row r="353" spans="1:14">
      <c r="A353" s="52"/>
      <c r="B353" s="52"/>
      <c r="C353" s="52"/>
      <c r="D353" s="52"/>
      <c r="E353" s="52"/>
      <c r="F353" s="52"/>
      <c r="G353" s="52"/>
      <c r="H353" s="52"/>
      <c r="I353" s="52"/>
      <c r="J353" s="52"/>
      <c r="K353" s="52"/>
      <c r="L353" s="52"/>
      <c r="M353" s="52"/>
      <c r="N353" s="52"/>
    </row>
    <row r="354" spans="1:14">
      <c r="A354" s="52"/>
      <c r="B354" s="52"/>
      <c r="C354" s="52"/>
      <c r="D354" s="52"/>
      <c r="E354" s="52"/>
      <c r="F354" s="52"/>
      <c r="G354" s="52"/>
      <c r="H354" s="52"/>
      <c r="I354" s="52"/>
      <c r="J354" s="52"/>
      <c r="K354" s="52"/>
      <c r="L354" s="52"/>
      <c r="M354" s="52"/>
      <c r="N354" s="52"/>
    </row>
    <row r="355" spans="1:14">
      <c r="A355" s="52"/>
      <c r="B355" s="52"/>
      <c r="C355" s="52"/>
      <c r="D355" s="52"/>
      <c r="E355" s="52"/>
      <c r="F355" s="52"/>
      <c r="G355" s="52"/>
      <c r="H355" s="52"/>
      <c r="I355" s="52"/>
      <c r="J355" s="52"/>
      <c r="K355" s="52"/>
      <c r="L355" s="52"/>
      <c r="M355" s="52"/>
      <c r="N355" s="52"/>
    </row>
    <row r="356" spans="1:14">
      <c r="A356" s="52"/>
      <c r="B356" s="52"/>
      <c r="C356" s="52"/>
      <c r="D356" s="52"/>
      <c r="E356" s="52"/>
      <c r="F356" s="52"/>
      <c r="G356" s="52"/>
      <c r="H356" s="52"/>
      <c r="I356" s="52"/>
      <c r="J356" s="52"/>
      <c r="K356" s="52"/>
      <c r="L356" s="52"/>
      <c r="M356" s="52"/>
      <c r="N356" s="52"/>
    </row>
    <row r="357" spans="1:14">
      <c r="A357" s="52"/>
      <c r="B357" s="52"/>
      <c r="C357" s="52"/>
      <c r="D357" s="52"/>
      <c r="E357" s="52"/>
      <c r="F357" s="52"/>
      <c r="G357" s="52"/>
      <c r="H357" s="52"/>
      <c r="I357" s="52"/>
      <c r="J357" s="52"/>
      <c r="K357" s="52"/>
      <c r="L357" s="52"/>
      <c r="M357" s="52"/>
      <c r="N357" s="52"/>
    </row>
    <row r="358" spans="1:14">
      <c r="A358" s="52"/>
      <c r="B358" s="52"/>
      <c r="C358" s="52"/>
      <c r="D358" s="52"/>
      <c r="E358" s="52"/>
      <c r="F358" s="52"/>
      <c r="G358" s="52"/>
      <c r="H358" s="52"/>
      <c r="I358" s="52"/>
      <c r="J358" s="52"/>
      <c r="K358" s="52"/>
      <c r="L358" s="52"/>
      <c r="M358" s="52"/>
      <c r="N358" s="52"/>
    </row>
    <row r="359" spans="1:14">
      <c r="A359" s="52"/>
      <c r="B359" s="52"/>
      <c r="C359" s="52"/>
      <c r="D359" s="52"/>
      <c r="E359" s="52"/>
      <c r="F359" s="52"/>
      <c r="G359" s="52"/>
      <c r="H359" s="52"/>
      <c r="I359" s="52"/>
      <c r="J359" s="52"/>
      <c r="K359" s="52"/>
      <c r="L359" s="52"/>
      <c r="M359" s="52"/>
      <c r="N359" s="52"/>
    </row>
    <row r="360" spans="1:14">
      <c r="A360" s="52"/>
      <c r="B360" s="52"/>
      <c r="C360" s="52"/>
      <c r="D360" s="52"/>
      <c r="E360" s="52"/>
      <c r="F360" s="52"/>
      <c r="G360" s="52"/>
      <c r="H360" s="52"/>
      <c r="I360" s="52"/>
      <c r="J360" s="52"/>
      <c r="K360" s="52"/>
      <c r="L360" s="52"/>
      <c r="M360" s="52"/>
      <c r="N360" s="52"/>
    </row>
    <row r="361" spans="1:14">
      <c r="A361" s="52"/>
      <c r="B361" s="52"/>
      <c r="C361" s="52"/>
      <c r="D361" s="52"/>
      <c r="E361" s="52"/>
      <c r="F361" s="52"/>
      <c r="G361" s="52"/>
      <c r="H361" s="52"/>
      <c r="I361" s="52"/>
      <c r="J361" s="52"/>
      <c r="K361" s="52"/>
      <c r="L361" s="52"/>
      <c r="M361" s="52"/>
      <c r="N361" s="52"/>
    </row>
    <row r="362" spans="1:14">
      <c r="A362" s="52"/>
      <c r="B362" s="52"/>
      <c r="C362" s="52"/>
      <c r="D362" s="52"/>
      <c r="E362" s="52"/>
      <c r="F362" s="52"/>
      <c r="G362" s="52"/>
      <c r="H362" s="52"/>
      <c r="I362" s="52"/>
      <c r="J362" s="52"/>
      <c r="K362" s="52"/>
      <c r="L362" s="52"/>
      <c r="M362" s="52"/>
      <c r="N362" s="52"/>
    </row>
    <row r="363" spans="1:14">
      <c r="A363" s="52"/>
      <c r="B363" s="52"/>
      <c r="C363" s="52"/>
      <c r="D363" s="52"/>
      <c r="E363" s="52"/>
      <c r="F363" s="52"/>
      <c r="G363" s="52"/>
      <c r="H363" s="52"/>
      <c r="I363" s="52"/>
      <c r="J363" s="52"/>
      <c r="K363" s="52"/>
      <c r="L363" s="52"/>
      <c r="M363" s="52"/>
      <c r="N363" s="52"/>
    </row>
    <row r="364" spans="1:14">
      <c r="A364" s="52"/>
      <c r="B364" s="52"/>
      <c r="C364" s="52"/>
      <c r="D364" s="52"/>
      <c r="E364" s="52"/>
      <c r="F364" s="52"/>
      <c r="G364" s="52"/>
      <c r="H364" s="52"/>
      <c r="I364" s="52"/>
      <c r="J364" s="52"/>
      <c r="K364" s="52"/>
      <c r="L364" s="52"/>
      <c r="M364" s="52"/>
      <c r="N364" s="52"/>
    </row>
    <row r="365" spans="1:14">
      <c r="A365" s="52"/>
      <c r="B365" s="52"/>
      <c r="C365" s="52"/>
      <c r="D365" s="52"/>
      <c r="E365" s="52"/>
      <c r="F365" s="52"/>
      <c r="G365" s="52"/>
      <c r="H365" s="52"/>
      <c r="I365" s="52"/>
      <c r="J365" s="52"/>
      <c r="K365" s="52"/>
      <c r="L365" s="52"/>
      <c r="M365" s="52"/>
      <c r="N365" s="52"/>
    </row>
    <row r="366" spans="1:14">
      <c r="A366" s="52"/>
      <c r="B366" s="52"/>
      <c r="C366" s="52"/>
      <c r="D366" s="52"/>
      <c r="E366" s="52"/>
      <c r="F366" s="52"/>
      <c r="G366" s="52"/>
      <c r="H366" s="52"/>
      <c r="I366" s="52"/>
      <c r="J366" s="52"/>
      <c r="K366" s="52"/>
      <c r="L366" s="52"/>
      <c r="M366" s="52"/>
      <c r="N366" s="52"/>
    </row>
    <row r="367" spans="1:14">
      <c r="A367" s="52"/>
      <c r="B367" s="52"/>
      <c r="C367" s="52"/>
      <c r="D367" s="52"/>
      <c r="E367" s="52"/>
      <c r="F367" s="52"/>
      <c r="G367" s="52"/>
      <c r="H367" s="52"/>
      <c r="I367" s="52"/>
      <c r="J367" s="52"/>
      <c r="K367" s="52"/>
      <c r="L367" s="52"/>
      <c r="M367" s="52"/>
      <c r="N367" s="52"/>
    </row>
    <row r="368" spans="1:14">
      <c r="A368" s="52"/>
      <c r="B368" s="52"/>
      <c r="C368" s="52"/>
      <c r="D368" s="52"/>
      <c r="E368" s="52"/>
      <c r="F368" s="52"/>
      <c r="G368" s="52"/>
      <c r="H368" s="52"/>
      <c r="I368" s="52"/>
      <c r="J368" s="52"/>
      <c r="K368" s="52"/>
      <c r="L368" s="52"/>
      <c r="M368" s="52"/>
      <c r="N368" s="52"/>
    </row>
    <row r="369" spans="1:14">
      <c r="A369" s="52"/>
      <c r="B369" s="52"/>
      <c r="C369" s="52"/>
      <c r="D369" s="52"/>
      <c r="E369" s="52"/>
      <c r="F369" s="52"/>
      <c r="G369" s="52"/>
      <c r="H369" s="52"/>
      <c r="I369" s="52"/>
      <c r="J369" s="52"/>
      <c r="K369" s="52"/>
      <c r="L369" s="52"/>
      <c r="M369" s="52"/>
      <c r="N369" s="52"/>
    </row>
    <row r="370" spans="1:14">
      <c r="A370" s="52"/>
      <c r="B370" s="52"/>
      <c r="C370" s="52"/>
      <c r="D370" s="52"/>
      <c r="E370" s="52"/>
      <c r="F370" s="52"/>
      <c r="G370" s="52"/>
      <c r="H370" s="52"/>
      <c r="I370" s="52"/>
      <c r="J370" s="52"/>
      <c r="K370" s="52"/>
      <c r="L370" s="52"/>
      <c r="M370" s="52"/>
      <c r="N370" s="52"/>
    </row>
    <row r="371" spans="1:14">
      <c r="A371" s="52"/>
      <c r="B371" s="52"/>
      <c r="C371" s="52"/>
      <c r="D371" s="52"/>
      <c r="E371" s="52"/>
      <c r="F371" s="52"/>
      <c r="G371" s="52"/>
      <c r="H371" s="52"/>
      <c r="I371" s="52"/>
      <c r="J371" s="52"/>
      <c r="K371" s="52"/>
      <c r="L371" s="52"/>
      <c r="M371" s="52"/>
      <c r="N371" s="52"/>
    </row>
    <row r="372" spans="1:14">
      <c r="A372" s="52"/>
      <c r="B372" s="52"/>
      <c r="C372" s="52"/>
      <c r="D372" s="52"/>
      <c r="E372" s="52"/>
      <c r="F372" s="52"/>
      <c r="G372" s="52"/>
      <c r="H372" s="52"/>
      <c r="I372" s="52"/>
      <c r="J372" s="52"/>
      <c r="K372" s="52"/>
      <c r="L372" s="52"/>
      <c r="M372" s="52"/>
      <c r="N372" s="52"/>
    </row>
    <row r="373" spans="1:14">
      <c r="A373" s="52"/>
      <c r="B373" s="52"/>
      <c r="C373" s="52"/>
      <c r="D373" s="52"/>
      <c r="E373" s="52"/>
      <c r="F373" s="52"/>
      <c r="G373" s="52"/>
      <c r="H373" s="52"/>
      <c r="I373" s="52"/>
      <c r="J373" s="52"/>
      <c r="K373" s="52"/>
      <c r="L373" s="52"/>
      <c r="M373" s="52"/>
      <c r="N373" s="52"/>
    </row>
    <row r="374" spans="1:14">
      <c r="A374" s="52"/>
      <c r="B374" s="52"/>
      <c r="C374" s="52"/>
      <c r="D374" s="52"/>
      <c r="E374" s="52"/>
      <c r="F374" s="52"/>
      <c r="G374" s="52"/>
      <c r="H374" s="52"/>
      <c r="I374" s="52"/>
      <c r="J374" s="52"/>
      <c r="K374" s="52"/>
      <c r="L374" s="52"/>
      <c r="M374" s="52"/>
      <c r="N374" s="52"/>
    </row>
    <row r="375" spans="1:14">
      <c r="A375" s="52"/>
      <c r="B375" s="52"/>
      <c r="C375" s="52"/>
      <c r="D375" s="52"/>
      <c r="E375" s="52"/>
      <c r="F375" s="52"/>
      <c r="G375" s="52"/>
      <c r="H375" s="52"/>
      <c r="I375" s="52"/>
      <c r="J375" s="52"/>
      <c r="K375" s="52"/>
      <c r="L375" s="52"/>
      <c r="M375" s="52"/>
      <c r="N375" s="52"/>
    </row>
    <row r="376" spans="1:14">
      <c r="A376" s="52"/>
      <c r="B376" s="52"/>
      <c r="C376" s="52"/>
      <c r="D376" s="52"/>
      <c r="E376" s="52"/>
      <c r="F376" s="52"/>
      <c r="G376" s="52"/>
      <c r="H376" s="52"/>
      <c r="I376" s="52"/>
      <c r="J376" s="52"/>
      <c r="K376" s="52"/>
      <c r="L376" s="52"/>
      <c r="M376" s="52"/>
      <c r="N376" s="52"/>
    </row>
    <row r="377" spans="1:14">
      <c r="A377" s="52"/>
      <c r="B377" s="52"/>
      <c r="C377" s="52"/>
      <c r="D377" s="52"/>
      <c r="E377" s="52"/>
      <c r="F377" s="52"/>
      <c r="G377" s="52"/>
      <c r="H377" s="52"/>
      <c r="I377" s="52"/>
      <c r="J377" s="52"/>
      <c r="K377" s="52"/>
      <c r="L377" s="52"/>
      <c r="M377" s="52"/>
      <c r="N377" s="52"/>
    </row>
    <row r="378" spans="1:14">
      <c r="A378" s="52"/>
      <c r="B378" s="52"/>
      <c r="C378" s="52"/>
      <c r="D378" s="52"/>
      <c r="E378" s="52"/>
      <c r="F378" s="52"/>
      <c r="G378" s="52"/>
      <c r="H378" s="52"/>
      <c r="I378" s="52"/>
      <c r="J378" s="52"/>
      <c r="K378" s="52"/>
      <c r="L378" s="52"/>
      <c r="M378" s="52"/>
      <c r="N378" s="52"/>
    </row>
    <row r="379" spans="1:14">
      <c r="A379" s="52"/>
      <c r="B379" s="52"/>
      <c r="C379" s="52"/>
      <c r="D379" s="52"/>
      <c r="E379" s="52"/>
      <c r="F379" s="52"/>
      <c r="G379" s="52"/>
      <c r="H379" s="52"/>
      <c r="I379" s="52"/>
      <c r="J379" s="52"/>
      <c r="K379" s="52"/>
      <c r="L379" s="52"/>
      <c r="M379" s="52"/>
      <c r="N379" s="52"/>
    </row>
    <row r="380" spans="1:14">
      <c r="A380" s="52"/>
      <c r="B380" s="52"/>
      <c r="C380" s="52"/>
      <c r="D380" s="52"/>
      <c r="E380" s="52"/>
      <c r="F380" s="52"/>
      <c r="G380" s="52"/>
      <c r="H380" s="52"/>
      <c r="I380" s="52"/>
      <c r="J380" s="52"/>
      <c r="K380" s="52"/>
      <c r="L380" s="52"/>
      <c r="M380" s="52"/>
      <c r="N380" s="52"/>
    </row>
    <row r="381" spans="1:14">
      <c r="A381" s="52"/>
      <c r="B381" s="52"/>
      <c r="C381" s="52"/>
      <c r="D381" s="52"/>
      <c r="E381" s="52"/>
      <c r="F381" s="52"/>
      <c r="G381" s="52"/>
      <c r="H381" s="52"/>
      <c r="I381" s="52"/>
      <c r="J381" s="52"/>
      <c r="K381" s="52"/>
      <c r="L381" s="52"/>
      <c r="M381" s="52"/>
      <c r="N381" s="52"/>
    </row>
    <row r="382" spans="1:14">
      <c r="A382" s="52"/>
      <c r="B382" s="52"/>
      <c r="C382" s="52"/>
      <c r="D382" s="52"/>
      <c r="E382" s="52"/>
      <c r="F382" s="52"/>
      <c r="G382" s="52"/>
      <c r="H382" s="52"/>
      <c r="I382" s="52"/>
      <c r="J382" s="52"/>
      <c r="K382" s="52"/>
      <c r="L382" s="52"/>
      <c r="M382" s="52"/>
      <c r="N382" s="52"/>
    </row>
    <row r="383" spans="1:14">
      <c r="A383" s="52"/>
      <c r="B383" s="52"/>
      <c r="C383" s="52"/>
      <c r="D383" s="52"/>
      <c r="E383" s="52"/>
      <c r="F383" s="52"/>
      <c r="G383" s="52"/>
      <c r="H383" s="52"/>
      <c r="I383" s="52"/>
      <c r="J383" s="52"/>
      <c r="K383" s="52"/>
      <c r="L383" s="52"/>
      <c r="M383" s="52"/>
      <c r="N383" s="52"/>
    </row>
    <row r="384" spans="1:14">
      <c r="A384" s="52"/>
      <c r="B384" s="52"/>
      <c r="C384" s="52"/>
      <c r="D384" s="52"/>
      <c r="E384" s="52"/>
      <c r="F384" s="52"/>
      <c r="G384" s="52"/>
      <c r="H384" s="52"/>
      <c r="I384" s="52"/>
      <c r="J384" s="52"/>
      <c r="K384" s="52"/>
      <c r="L384" s="52"/>
      <c r="M384" s="52"/>
      <c r="N384" s="52"/>
    </row>
    <row r="385" spans="1:14">
      <c r="A385" s="52"/>
      <c r="B385" s="52"/>
      <c r="C385" s="52"/>
      <c r="D385" s="52"/>
      <c r="E385" s="52"/>
      <c r="F385" s="52"/>
      <c r="G385" s="52"/>
      <c r="H385" s="52"/>
      <c r="I385" s="52"/>
      <c r="J385" s="52"/>
      <c r="K385" s="52"/>
      <c r="L385" s="52"/>
      <c r="M385" s="52"/>
      <c r="N385" s="52"/>
    </row>
    <row r="386" spans="1:14">
      <c r="A386" s="52"/>
      <c r="B386" s="52"/>
      <c r="C386" s="52"/>
      <c r="D386" s="52"/>
      <c r="E386" s="52"/>
      <c r="F386" s="52"/>
      <c r="G386" s="52"/>
      <c r="H386" s="52"/>
      <c r="I386" s="52"/>
      <c r="J386" s="52"/>
      <c r="K386" s="52"/>
      <c r="L386" s="52"/>
      <c r="M386" s="52"/>
      <c r="N386" s="52"/>
    </row>
    <row r="387" spans="1:14">
      <c r="A387" s="52"/>
      <c r="B387" s="52"/>
      <c r="C387" s="52"/>
      <c r="D387" s="52"/>
      <c r="E387" s="52"/>
      <c r="F387" s="52"/>
      <c r="G387" s="52"/>
      <c r="H387" s="52"/>
      <c r="I387" s="52"/>
      <c r="J387" s="52"/>
      <c r="K387" s="52"/>
      <c r="L387" s="52"/>
      <c r="M387" s="52"/>
      <c r="N387" s="52"/>
    </row>
    <row r="388" spans="1:14">
      <c r="A388" s="52"/>
      <c r="B388" s="52"/>
      <c r="C388" s="52"/>
      <c r="D388" s="52"/>
      <c r="E388" s="52"/>
      <c r="F388" s="52"/>
      <c r="G388" s="52"/>
      <c r="H388" s="52"/>
      <c r="I388" s="52"/>
      <c r="J388" s="52"/>
      <c r="K388" s="52"/>
      <c r="L388" s="52"/>
      <c r="M388" s="52"/>
      <c r="N388" s="52"/>
    </row>
    <row r="389" spans="1:14">
      <c r="A389" s="52"/>
      <c r="B389" s="52"/>
      <c r="C389" s="52"/>
      <c r="D389" s="52"/>
      <c r="E389" s="52"/>
      <c r="F389" s="52"/>
      <c r="G389" s="52"/>
      <c r="H389" s="52"/>
      <c r="I389" s="52"/>
      <c r="J389" s="52"/>
      <c r="K389" s="52"/>
      <c r="L389" s="52"/>
      <c r="M389" s="52"/>
      <c r="N389" s="52"/>
    </row>
    <row r="390" spans="1:14">
      <c r="A390" s="52"/>
      <c r="B390" s="52"/>
      <c r="C390" s="52"/>
      <c r="D390" s="52"/>
      <c r="E390" s="52"/>
      <c r="F390" s="52"/>
      <c r="G390" s="52"/>
      <c r="H390" s="52"/>
      <c r="I390" s="52"/>
      <c r="J390" s="52"/>
      <c r="K390" s="52"/>
      <c r="L390" s="52"/>
      <c r="M390" s="52"/>
      <c r="N390" s="52"/>
    </row>
    <row r="391" spans="1:14">
      <c r="A391" s="52"/>
      <c r="B391" s="52"/>
      <c r="C391" s="52"/>
      <c r="D391" s="52"/>
      <c r="E391" s="52"/>
      <c r="F391" s="52"/>
      <c r="G391" s="52"/>
      <c r="H391" s="52"/>
      <c r="I391" s="52"/>
      <c r="J391" s="52"/>
      <c r="K391" s="52"/>
      <c r="L391" s="52"/>
      <c r="M391" s="52"/>
      <c r="N391" s="52"/>
    </row>
    <row r="392" spans="1:14">
      <c r="A392" s="52"/>
      <c r="B392" s="52"/>
      <c r="C392" s="52"/>
      <c r="D392" s="52"/>
      <c r="E392" s="52"/>
      <c r="F392" s="52"/>
      <c r="G392" s="52"/>
      <c r="H392" s="52"/>
      <c r="I392" s="52"/>
      <c r="J392" s="52"/>
      <c r="K392" s="52"/>
      <c r="L392" s="52"/>
      <c r="M392" s="52"/>
      <c r="N392" s="52"/>
    </row>
    <row r="393" spans="1:14">
      <c r="A393" s="52"/>
      <c r="B393" s="52"/>
      <c r="C393" s="52"/>
      <c r="D393" s="52"/>
      <c r="E393" s="52"/>
      <c r="F393" s="52"/>
      <c r="G393" s="52"/>
      <c r="H393" s="52"/>
      <c r="I393" s="52"/>
      <c r="J393" s="52"/>
      <c r="K393" s="52"/>
      <c r="L393" s="52"/>
      <c r="M393" s="52"/>
      <c r="N393" s="52"/>
    </row>
    <row r="394" spans="1:14">
      <c r="A394" s="52"/>
      <c r="B394" s="52"/>
      <c r="C394" s="52"/>
      <c r="D394" s="52"/>
      <c r="E394" s="52"/>
      <c r="F394" s="52"/>
      <c r="G394" s="52"/>
      <c r="H394" s="52"/>
      <c r="I394" s="52"/>
      <c r="J394" s="52"/>
      <c r="K394" s="52"/>
      <c r="L394" s="52"/>
      <c r="M394" s="52"/>
      <c r="N394" s="52"/>
    </row>
    <row r="395" spans="1:14">
      <c r="A395" s="52"/>
      <c r="B395" s="52"/>
      <c r="C395" s="52"/>
      <c r="D395" s="52"/>
      <c r="E395" s="52"/>
      <c r="F395" s="52"/>
      <c r="G395" s="52"/>
      <c r="H395" s="52"/>
      <c r="I395" s="52"/>
      <c r="J395" s="52"/>
      <c r="K395" s="52"/>
      <c r="L395" s="52"/>
      <c r="M395" s="52"/>
      <c r="N395" s="52"/>
    </row>
    <row r="396" spans="1:14">
      <c r="A396" s="52"/>
      <c r="B396" s="52"/>
      <c r="C396" s="52"/>
      <c r="D396" s="52"/>
      <c r="E396" s="52"/>
      <c r="F396" s="52"/>
      <c r="G396" s="52"/>
      <c r="H396" s="52"/>
      <c r="I396" s="52"/>
      <c r="J396" s="52"/>
      <c r="K396" s="52"/>
      <c r="L396" s="52"/>
      <c r="M396" s="52"/>
      <c r="N396" s="52"/>
    </row>
    <row r="397" spans="1:14">
      <c r="A397" s="52"/>
      <c r="B397" s="52"/>
      <c r="C397" s="52"/>
      <c r="D397" s="52"/>
      <c r="E397" s="52"/>
      <c r="F397" s="52"/>
      <c r="G397" s="52"/>
      <c r="H397" s="52"/>
      <c r="I397" s="52"/>
      <c r="J397" s="52"/>
      <c r="K397" s="52"/>
      <c r="L397" s="52"/>
      <c r="M397" s="52"/>
      <c r="N397" s="52"/>
    </row>
    <row r="398" spans="1:14">
      <c r="A398" s="52"/>
      <c r="B398" s="52"/>
      <c r="C398" s="52"/>
      <c r="D398" s="52"/>
      <c r="E398" s="52"/>
      <c r="F398" s="52"/>
      <c r="G398" s="52"/>
      <c r="H398" s="52"/>
      <c r="I398" s="52"/>
      <c r="J398" s="52"/>
      <c r="K398" s="52"/>
      <c r="L398" s="52"/>
      <c r="M398" s="52"/>
      <c r="N398" s="52"/>
    </row>
    <row r="399" spans="1:14">
      <c r="A399" s="52"/>
      <c r="B399" s="52"/>
      <c r="C399" s="52"/>
      <c r="D399" s="52"/>
      <c r="E399" s="52"/>
      <c r="F399" s="52"/>
      <c r="G399" s="52"/>
      <c r="H399" s="52"/>
      <c r="I399" s="52"/>
      <c r="J399" s="52"/>
      <c r="K399" s="52"/>
      <c r="L399" s="52"/>
      <c r="M399" s="52"/>
      <c r="N399" s="52"/>
    </row>
    <row r="400" spans="1:14">
      <c r="A400" s="52"/>
      <c r="B400" s="52"/>
      <c r="C400" s="52"/>
      <c r="D400" s="52"/>
      <c r="E400" s="52"/>
      <c r="F400" s="52"/>
      <c r="G400" s="52"/>
      <c r="H400" s="52"/>
      <c r="I400" s="52"/>
      <c r="J400" s="52"/>
      <c r="K400" s="52"/>
      <c r="L400" s="52"/>
      <c r="M400" s="52"/>
      <c r="N400" s="52"/>
    </row>
    <row r="401" spans="1:14">
      <c r="A401" s="52"/>
      <c r="B401" s="52"/>
      <c r="C401" s="52"/>
      <c r="D401" s="52"/>
      <c r="E401" s="52"/>
      <c r="F401" s="52"/>
      <c r="G401" s="52"/>
      <c r="H401" s="52"/>
      <c r="I401" s="52"/>
      <c r="J401" s="52"/>
      <c r="K401" s="52"/>
      <c r="L401" s="52"/>
      <c r="M401" s="52"/>
      <c r="N401" s="52"/>
    </row>
    <row r="402" spans="1:14">
      <c r="A402" s="52"/>
      <c r="B402" s="52"/>
      <c r="C402" s="52"/>
      <c r="D402" s="52"/>
      <c r="E402" s="52"/>
      <c r="F402" s="52"/>
      <c r="G402" s="52"/>
      <c r="H402" s="52"/>
      <c r="I402" s="52"/>
      <c r="J402" s="52"/>
      <c r="K402" s="52"/>
      <c r="L402" s="52"/>
      <c r="M402" s="52"/>
      <c r="N402" s="52"/>
    </row>
    <row r="403" spans="1:14">
      <c r="A403" s="52"/>
      <c r="B403" s="52"/>
      <c r="C403" s="52"/>
      <c r="D403" s="52"/>
      <c r="E403" s="52"/>
      <c r="F403" s="52"/>
      <c r="G403" s="52"/>
      <c r="H403" s="52"/>
      <c r="I403" s="52"/>
      <c r="J403" s="52"/>
      <c r="K403" s="52"/>
      <c r="L403" s="52"/>
      <c r="M403" s="52"/>
      <c r="N403" s="52"/>
    </row>
    <row r="404" spans="1:14">
      <c r="A404" s="52"/>
      <c r="B404" s="52"/>
      <c r="C404" s="52"/>
      <c r="D404" s="52"/>
      <c r="E404" s="52"/>
      <c r="F404" s="52"/>
      <c r="G404" s="52"/>
      <c r="H404" s="52"/>
      <c r="I404" s="52"/>
      <c r="J404" s="52"/>
      <c r="K404" s="52"/>
      <c r="L404" s="52"/>
      <c r="M404" s="52"/>
      <c r="N404" s="52"/>
    </row>
    <row r="405" spans="1:14">
      <c r="A405" s="52"/>
      <c r="B405" s="52"/>
      <c r="C405" s="52"/>
      <c r="D405" s="52"/>
      <c r="E405" s="52"/>
      <c r="F405" s="52"/>
      <c r="G405" s="52"/>
      <c r="H405" s="52"/>
      <c r="I405" s="52"/>
      <c r="J405" s="52"/>
      <c r="K405" s="52"/>
      <c r="L405" s="52"/>
      <c r="M405" s="52"/>
      <c r="N405" s="52"/>
    </row>
    <row r="406" spans="1:14">
      <c r="A406" s="52"/>
      <c r="B406" s="52"/>
      <c r="C406" s="52"/>
      <c r="D406" s="52"/>
      <c r="E406" s="52"/>
      <c r="F406" s="52"/>
      <c r="G406" s="52"/>
      <c r="H406" s="52"/>
      <c r="I406" s="52"/>
      <c r="J406" s="52"/>
      <c r="K406" s="52"/>
      <c r="L406" s="52"/>
      <c r="M406" s="52"/>
      <c r="N406" s="52"/>
    </row>
    <row r="407" spans="1:14">
      <c r="A407" s="52"/>
      <c r="B407" s="52"/>
      <c r="C407" s="52"/>
      <c r="D407" s="52"/>
      <c r="E407" s="52"/>
      <c r="F407" s="52"/>
      <c r="G407" s="52"/>
      <c r="H407" s="52"/>
      <c r="I407" s="52"/>
      <c r="J407" s="52"/>
      <c r="K407" s="52"/>
      <c r="L407" s="52"/>
      <c r="M407" s="52"/>
      <c r="N407" s="52"/>
    </row>
    <row r="408" spans="1:14">
      <c r="A408" s="52"/>
      <c r="B408" s="52"/>
      <c r="C408" s="52"/>
      <c r="D408" s="52"/>
      <c r="E408" s="52"/>
      <c r="F408" s="52"/>
      <c r="G408" s="52"/>
      <c r="H408" s="52"/>
      <c r="I408" s="52"/>
      <c r="J408" s="52"/>
      <c r="K408" s="52"/>
      <c r="L408" s="52"/>
      <c r="M408" s="52"/>
      <c r="N408" s="52"/>
    </row>
    <row r="409" spans="1:14">
      <c r="A409" s="52"/>
      <c r="B409" s="52"/>
      <c r="C409" s="52"/>
      <c r="D409" s="52"/>
      <c r="E409" s="52"/>
      <c r="F409" s="52"/>
      <c r="G409" s="52"/>
      <c r="H409" s="52"/>
      <c r="I409" s="52"/>
      <c r="J409" s="52"/>
      <c r="K409" s="52"/>
      <c r="L409" s="52"/>
      <c r="M409" s="52"/>
      <c r="N409" s="52"/>
    </row>
    <row r="410" spans="1:14">
      <c r="A410" s="52"/>
      <c r="B410" s="52"/>
      <c r="C410" s="52"/>
      <c r="D410" s="52"/>
      <c r="E410" s="52"/>
      <c r="F410" s="52"/>
      <c r="G410" s="52"/>
      <c r="H410" s="52"/>
      <c r="I410" s="52"/>
      <c r="J410" s="52"/>
      <c r="K410" s="52"/>
      <c r="L410" s="52"/>
      <c r="M410" s="52"/>
      <c r="N410" s="52"/>
    </row>
    <row r="411" spans="1:14">
      <c r="A411" s="52"/>
      <c r="B411" s="52"/>
      <c r="C411" s="52"/>
      <c r="D411" s="52"/>
      <c r="E411" s="52"/>
      <c r="F411" s="52"/>
      <c r="G411" s="52"/>
      <c r="H411" s="52"/>
      <c r="I411" s="52"/>
      <c r="J411" s="52"/>
      <c r="K411" s="52"/>
      <c r="L411" s="52"/>
      <c r="M411" s="52"/>
      <c r="N411" s="52"/>
    </row>
    <row r="412" spans="1:14">
      <c r="A412" s="52"/>
      <c r="B412" s="52"/>
      <c r="C412" s="52"/>
      <c r="D412" s="52"/>
      <c r="E412" s="52"/>
      <c r="F412" s="52"/>
      <c r="G412" s="52"/>
      <c r="H412" s="52"/>
      <c r="I412" s="52"/>
      <c r="J412" s="52"/>
      <c r="K412" s="52"/>
      <c r="L412" s="52"/>
      <c r="M412" s="52"/>
      <c r="N412" s="52"/>
    </row>
    <row r="413" spans="1:14">
      <c r="A413" s="52"/>
      <c r="B413" s="52"/>
      <c r="C413" s="52"/>
      <c r="D413" s="52"/>
      <c r="E413" s="52"/>
      <c r="F413" s="52"/>
      <c r="G413" s="52"/>
      <c r="H413" s="52"/>
      <c r="I413" s="52"/>
      <c r="J413" s="52"/>
      <c r="K413" s="52"/>
      <c r="L413" s="52"/>
      <c r="M413" s="52"/>
      <c r="N413" s="52"/>
    </row>
    <row r="414" spans="1:14">
      <c r="A414" s="52"/>
      <c r="B414" s="52"/>
      <c r="C414" s="52"/>
      <c r="D414" s="52"/>
      <c r="E414" s="52"/>
      <c r="F414" s="52"/>
      <c r="G414" s="52"/>
      <c r="H414" s="52"/>
      <c r="I414" s="52"/>
      <c r="J414" s="52"/>
      <c r="K414" s="52"/>
      <c r="L414" s="52"/>
      <c r="M414" s="52"/>
      <c r="N414" s="52"/>
    </row>
    <row r="415" spans="1:14">
      <c r="A415" s="52"/>
      <c r="B415" s="52"/>
      <c r="C415" s="52"/>
      <c r="D415" s="52"/>
      <c r="E415" s="52"/>
      <c r="F415" s="52"/>
      <c r="G415" s="52"/>
      <c r="H415" s="52"/>
      <c r="I415" s="52"/>
      <c r="J415" s="52"/>
      <c r="K415" s="52"/>
      <c r="L415" s="52"/>
      <c r="M415" s="52"/>
      <c r="N415" s="52"/>
    </row>
    <row r="416" spans="1:14">
      <c r="A416" s="52"/>
      <c r="B416" s="52"/>
      <c r="C416" s="52"/>
      <c r="D416" s="52"/>
      <c r="E416" s="52"/>
      <c r="F416" s="52"/>
      <c r="G416" s="52"/>
      <c r="H416" s="52"/>
      <c r="I416" s="52"/>
      <c r="J416" s="52"/>
      <c r="K416" s="52"/>
      <c r="L416" s="52"/>
      <c r="M416" s="52"/>
      <c r="N416" s="52"/>
    </row>
    <row r="417" spans="1:14">
      <c r="A417" s="52"/>
      <c r="B417" s="52"/>
      <c r="C417" s="52"/>
      <c r="D417" s="52"/>
      <c r="E417" s="52"/>
      <c r="F417" s="52"/>
      <c r="G417" s="52"/>
      <c r="H417" s="52"/>
      <c r="I417" s="52"/>
      <c r="J417" s="52"/>
      <c r="K417" s="52"/>
      <c r="L417" s="52"/>
      <c r="M417" s="52"/>
      <c r="N417" s="52"/>
    </row>
    <row r="418" spans="1:14">
      <c r="A418" s="52"/>
      <c r="B418" s="52"/>
      <c r="C418" s="52"/>
      <c r="D418" s="52"/>
      <c r="E418" s="52"/>
      <c r="F418" s="52"/>
      <c r="G418" s="52"/>
      <c r="H418" s="52"/>
      <c r="I418" s="52"/>
      <c r="J418" s="52"/>
      <c r="K418" s="52"/>
      <c r="L418" s="52"/>
      <c r="M418" s="52"/>
      <c r="N418" s="52"/>
    </row>
    <row r="419" spans="1:14">
      <c r="A419" s="52"/>
      <c r="B419" s="52"/>
      <c r="C419" s="52"/>
      <c r="D419" s="52"/>
      <c r="E419" s="52"/>
      <c r="F419" s="52"/>
      <c r="G419" s="52"/>
      <c r="H419" s="52"/>
      <c r="I419" s="52"/>
      <c r="J419" s="52"/>
      <c r="K419" s="52"/>
      <c r="L419" s="52"/>
      <c r="M419" s="52"/>
      <c r="N419" s="52"/>
    </row>
    <row r="420" spans="1:14">
      <c r="A420" s="52"/>
      <c r="B420" s="52"/>
      <c r="C420" s="52"/>
      <c r="D420" s="52"/>
      <c r="E420" s="52"/>
      <c r="F420" s="52"/>
      <c r="G420" s="52"/>
      <c r="H420" s="52"/>
      <c r="I420" s="52"/>
      <c r="J420" s="52"/>
      <c r="K420" s="52"/>
      <c r="L420" s="52"/>
      <c r="M420" s="52"/>
      <c r="N420" s="52"/>
    </row>
    <row r="421" spans="1:14">
      <c r="A421" s="52"/>
      <c r="B421" s="52"/>
      <c r="C421" s="52"/>
      <c r="D421" s="52"/>
      <c r="E421" s="52"/>
      <c r="F421" s="52"/>
      <c r="G421" s="52"/>
      <c r="H421" s="52"/>
      <c r="I421" s="52"/>
      <c r="J421" s="52"/>
      <c r="K421" s="52"/>
      <c r="L421" s="52"/>
      <c r="M421" s="52"/>
      <c r="N421" s="52"/>
    </row>
    <row r="422" spans="1:14">
      <c r="A422" s="52"/>
      <c r="B422" s="52"/>
      <c r="C422" s="52"/>
      <c r="D422" s="52"/>
      <c r="E422" s="52"/>
      <c r="F422" s="52"/>
      <c r="G422" s="52"/>
      <c r="H422" s="52"/>
      <c r="I422" s="52"/>
      <c r="J422" s="52"/>
      <c r="K422" s="52"/>
      <c r="L422" s="52"/>
      <c r="M422" s="52"/>
      <c r="N422" s="52"/>
    </row>
    <row r="423" spans="1:14">
      <c r="A423" s="52"/>
      <c r="B423" s="52"/>
      <c r="C423" s="52"/>
      <c r="D423" s="52"/>
      <c r="E423" s="52"/>
      <c r="F423" s="52"/>
      <c r="G423" s="52"/>
      <c r="H423" s="52"/>
      <c r="I423" s="52"/>
      <c r="J423" s="52"/>
      <c r="K423" s="52"/>
      <c r="L423" s="52"/>
      <c r="M423" s="52"/>
      <c r="N423" s="52"/>
    </row>
    <row r="424" spans="1:14">
      <c r="A424" s="52"/>
      <c r="B424" s="52"/>
      <c r="C424" s="52"/>
      <c r="D424" s="52"/>
      <c r="E424" s="52"/>
      <c r="F424" s="52"/>
      <c r="G424" s="52"/>
      <c r="H424" s="52"/>
      <c r="I424" s="52"/>
      <c r="J424" s="52"/>
      <c r="K424" s="52"/>
      <c r="L424" s="52"/>
      <c r="M424" s="52"/>
      <c r="N424" s="52"/>
    </row>
    <row r="425" spans="1:14">
      <c r="A425" s="52"/>
      <c r="B425" s="52"/>
      <c r="C425" s="52"/>
      <c r="D425" s="52"/>
      <c r="E425" s="52"/>
      <c r="F425" s="52"/>
      <c r="G425" s="52"/>
      <c r="H425" s="52"/>
      <c r="I425" s="52"/>
      <c r="J425" s="52"/>
      <c r="K425" s="52"/>
      <c r="L425" s="52"/>
      <c r="M425" s="52"/>
      <c r="N425" s="52"/>
    </row>
    <row r="426" spans="1:14">
      <c r="A426" s="52"/>
      <c r="B426" s="52"/>
      <c r="C426" s="52"/>
      <c r="D426" s="52"/>
      <c r="E426" s="52"/>
      <c r="F426" s="52"/>
      <c r="G426" s="52"/>
      <c r="H426" s="52"/>
      <c r="I426" s="52"/>
      <c r="J426" s="52"/>
      <c r="K426" s="52"/>
      <c r="L426" s="52"/>
      <c r="M426" s="52"/>
      <c r="N426" s="52"/>
    </row>
    <row r="427" spans="1:14">
      <c r="A427" s="52"/>
      <c r="B427" s="52"/>
      <c r="C427" s="52"/>
      <c r="D427" s="52"/>
      <c r="E427" s="52"/>
      <c r="F427" s="52"/>
      <c r="G427" s="52"/>
      <c r="H427" s="52"/>
      <c r="I427" s="52"/>
      <c r="J427" s="52"/>
      <c r="K427" s="52"/>
      <c r="L427" s="52"/>
      <c r="M427" s="52"/>
      <c r="N427" s="52"/>
    </row>
    <row r="428" spans="1:14">
      <c r="A428" s="52"/>
      <c r="B428" s="52"/>
      <c r="C428" s="52"/>
      <c r="D428" s="52"/>
      <c r="E428" s="52"/>
      <c r="F428" s="52"/>
      <c r="G428" s="52"/>
      <c r="H428" s="52"/>
      <c r="I428" s="52"/>
      <c r="J428" s="52"/>
      <c r="K428" s="52"/>
      <c r="L428" s="52"/>
      <c r="M428" s="52"/>
      <c r="N428" s="52"/>
    </row>
    <row r="429" spans="1:14">
      <c r="A429" s="52"/>
      <c r="B429" s="52"/>
      <c r="C429" s="52"/>
      <c r="D429" s="52"/>
      <c r="E429" s="52"/>
      <c r="F429" s="52"/>
      <c r="G429" s="52"/>
      <c r="H429" s="52"/>
      <c r="I429" s="52"/>
      <c r="J429" s="52"/>
      <c r="K429" s="52"/>
      <c r="L429" s="52"/>
      <c r="M429" s="52"/>
      <c r="N429" s="52"/>
    </row>
    <row r="430" spans="1:14">
      <c r="A430" s="52"/>
      <c r="B430" s="52"/>
      <c r="C430" s="52"/>
      <c r="D430" s="52"/>
      <c r="E430" s="52"/>
      <c r="F430" s="52"/>
      <c r="G430" s="52"/>
      <c r="H430" s="52"/>
      <c r="I430" s="52"/>
      <c r="J430" s="52"/>
      <c r="K430" s="52"/>
      <c r="L430" s="52"/>
      <c r="M430" s="52"/>
      <c r="N430" s="52"/>
    </row>
    <row r="431" spans="1:14">
      <c r="A431" s="52"/>
      <c r="B431" s="52"/>
      <c r="C431" s="52"/>
      <c r="D431" s="52"/>
      <c r="E431" s="52"/>
      <c r="F431" s="52"/>
      <c r="G431" s="52"/>
      <c r="H431" s="52"/>
      <c r="I431" s="52"/>
      <c r="J431" s="52"/>
      <c r="K431" s="52"/>
      <c r="L431" s="52"/>
      <c r="M431" s="52"/>
      <c r="N431" s="52"/>
    </row>
    <row r="432" spans="1:14">
      <c r="A432" s="52"/>
      <c r="B432" s="52"/>
      <c r="C432" s="52"/>
      <c r="D432" s="52"/>
      <c r="E432" s="52"/>
      <c r="F432" s="52"/>
      <c r="G432" s="52"/>
      <c r="H432" s="52"/>
      <c r="I432" s="52"/>
      <c r="J432" s="52"/>
      <c r="K432" s="52"/>
      <c r="L432" s="52"/>
      <c r="M432" s="52"/>
      <c r="N432" s="52"/>
    </row>
    <row r="433" spans="1:14">
      <c r="A433" s="52"/>
      <c r="B433" s="52"/>
      <c r="C433" s="52"/>
      <c r="D433" s="52"/>
      <c r="E433" s="52"/>
      <c r="F433" s="52"/>
      <c r="G433" s="52"/>
      <c r="H433" s="52"/>
      <c r="I433" s="52"/>
      <c r="J433" s="52"/>
      <c r="K433" s="52"/>
      <c r="L433" s="52"/>
      <c r="M433" s="52"/>
      <c r="N433" s="52"/>
    </row>
    <row r="434" spans="1:14">
      <c r="A434" s="52"/>
      <c r="B434" s="52"/>
      <c r="C434" s="52"/>
      <c r="D434" s="52"/>
      <c r="E434" s="52"/>
      <c r="F434" s="52"/>
      <c r="G434" s="52"/>
      <c r="H434" s="52"/>
      <c r="I434" s="52"/>
      <c r="J434" s="52"/>
      <c r="K434" s="52"/>
      <c r="L434" s="52"/>
      <c r="M434" s="52"/>
      <c r="N434" s="52"/>
    </row>
    <row r="435" spans="1:14">
      <c r="A435" s="52"/>
      <c r="B435" s="52"/>
      <c r="C435" s="52"/>
      <c r="D435" s="52"/>
      <c r="E435" s="52"/>
      <c r="F435" s="52"/>
      <c r="G435" s="52"/>
      <c r="H435" s="52"/>
      <c r="I435" s="52"/>
      <c r="J435" s="52"/>
      <c r="K435" s="52"/>
      <c r="L435" s="52"/>
      <c r="M435" s="52"/>
      <c r="N435" s="52"/>
    </row>
    <row r="436" spans="1:14">
      <c r="A436" s="52"/>
      <c r="B436" s="52"/>
      <c r="C436" s="52"/>
      <c r="D436" s="52"/>
      <c r="E436" s="52"/>
      <c r="F436" s="52"/>
      <c r="G436" s="52"/>
      <c r="H436" s="52"/>
      <c r="I436" s="52"/>
      <c r="J436" s="52"/>
      <c r="K436" s="52"/>
      <c r="L436" s="52"/>
      <c r="M436" s="52"/>
      <c r="N436" s="52"/>
    </row>
    <row r="437" spans="1:14">
      <c r="A437" s="52"/>
      <c r="B437" s="52"/>
      <c r="C437" s="52"/>
      <c r="D437" s="52"/>
      <c r="E437" s="52"/>
      <c r="F437" s="52"/>
      <c r="G437" s="52"/>
      <c r="H437" s="52"/>
      <c r="I437" s="52"/>
      <c r="J437" s="52"/>
      <c r="K437" s="52"/>
      <c r="L437" s="52"/>
      <c r="M437" s="52"/>
      <c r="N437" s="52"/>
    </row>
    <row r="438" spans="1:14">
      <c r="A438" s="52"/>
      <c r="B438" s="52"/>
      <c r="C438" s="52"/>
      <c r="D438" s="52"/>
      <c r="E438" s="52"/>
      <c r="F438" s="52"/>
      <c r="G438" s="52"/>
      <c r="H438" s="52"/>
      <c r="I438" s="52"/>
      <c r="J438" s="52"/>
      <c r="K438" s="52"/>
      <c r="L438" s="52"/>
      <c r="M438" s="52"/>
      <c r="N438" s="52"/>
    </row>
    <row r="439" spans="1:14">
      <c r="A439" s="52"/>
      <c r="B439" s="52"/>
      <c r="C439" s="52"/>
      <c r="D439" s="52"/>
      <c r="E439" s="52"/>
      <c r="F439" s="52"/>
      <c r="G439" s="52"/>
      <c r="H439" s="52"/>
      <c r="I439" s="52"/>
      <c r="J439" s="52"/>
      <c r="K439" s="52"/>
      <c r="L439" s="52"/>
      <c r="M439" s="52"/>
      <c r="N439" s="52"/>
    </row>
    <row r="440" spans="1:14">
      <c r="A440" s="52"/>
      <c r="B440" s="52"/>
      <c r="C440" s="52"/>
      <c r="D440" s="52"/>
      <c r="E440" s="52"/>
      <c r="F440" s="52"/>
      <c r="G440" s="52"/>
      <c r="H440" s="52"/>
      <c r="I440" s="52"/>
      <c r="J440" s="52"/>
      <c r="K440" s="52"/>
      <c r="L440" s="52"/>
      <c r="M440" s="52"/>
      <c r="N440" s="52"/>
    </row>
    <row r="441" spans="1:14">
      <c r="A441" s="52"/>
      <c r="B441" s="52"/>
      <c r="C441" s="52"/>
      <c r="D441" s="52"/>
      <c r="E441" s="52"/>
      <c r="F441" s="52"/>
      <c r="G441" s="52"/>
      <c r="H441" s="52"/>
      <c r="I441" s="52"/>
      <c r="J441" s="52"/>
      <c r="K441" s="52"/>
      <c r="L441" s="52"/>
      <c r="M441" s="52"/>
      <c r="N441" s="52"/>
    </row>
    <row r="442" spans="1:14">
      <c r="A442" s="52"/>
      <c r="B442" s="52"/>
      <c r="C442" s="52"/>
      <c r="D442" s="52"/>
      <c r="E442" s="52"/>
      <c r="F442" s="52"/>
      <c r="G442" s="52"/>
      <c r="H442" s="52"/>
      <c r="I442" s="52"/>
      <c r="J442" s="52"/>
      <c r="K442" s="52"/>
      <c r="L442" s="52"/>
      <c r="M442" s="52"/>
      <c r="N442" s="52"/>
    </row>
    <row r="443" spans="1:14">
      <c r="A443" s="52"/>
      <c r="B443" s="52"/>
      <c r="C443" s="52"/>
      <c r="D443" s="52"/>
      <c r="E443" s="52"/>
      <c r="F443" s="52"/>
      <c r="G443" s="52"/>
      <c r="H443" s="52"/>
      <c r="I443" s="52"/>
      <c r="J443" s="52"/>
      <c r="K443" s="52"/>
      <c r="L443" s="52"/>
      <c r="M443" s="52"/>
      <c r="N443" s="52"/>
    </row>
    <row r="444" spans="1:14">
      <c r="A444" s="52"/>
      <c r="B444" s="52"/>
      <c r="C444" s="52"/>
      <c r="D444" s="52"/>
      <c r="E444" s="52"/>
      <c r="F444" s="52"/>
      <c r="G444" s="52"/>
      <c r="H444" s="52"/>
      <c r="I444" s="52"/>
      <c r="J444" s="52"/>
      <c r="K444" s="52"/>
      <c r="L444" s="52"/>
      <c r="M444" s="52"/>
      <c r="N444" s="52"/>
    </row>
    <row r="445" spans="1:14">
      <c r="A445" s="52"/>
      <c r="B445" s="52"/>
      <c r="C445" s="52"/>
      <c r="D445" s="52"/>
      <c r="E445" s="52"/>
      <c r="F445" s="52"/>
      <c r="G445" s="52"/>
      <c r="H445" s="52"/>
      <c r="I445" s="52"/>
      <c r="J445" s="52"/>
      <c r="K445" s="52"/>
      <c r="L445" s="52"/>
      <c r="M445" s="52"/>
      <c r="N445" s="52"/>
    </row>
    <row r="446" spans="1:14">
      <c r="A446" s="52"/>
      <c r="B446" s="52"/>
      <c r="C446" s="52"/>
      <c r="D446" s="52"/>
      <c r="E446" s="52"/>
      <c r="F446" s="52"/>
      <c r="G446" s="52"/>
      <c r="H446" s="52"/>
      <c r="I446" s="52"/>
      <c r="J446" s="52"/>
      <c r="K446" s="52"/>
      <c r="L446" s="52"/>
      <c r="M446" s="52"/>
      <c r="N446" s="52"/>
    </row>
    <row r="447" spans="1:14">
      <c r="A447" s="52"/>
      <c r="B447" s="52"/>
      <c r="C447" s="52"/>
      <c r="D447" s="52"/>
      <c r="E447" s="52"/>
      <c r="F447" s="52"/>
      <c r="G447" s="52"/>
      <c r="H447" s="52"/>
      <c r="I447" s="52"/>
      <c r="J447" s="52"/>
      <c r="K447" s="52"/>
      <c r="L447" s="52"/>
      <c r="M447" s="52"/>
      <c r="N447" s="52"/>
    </row>
    <row r="448" spans="1:14">
      <c r="A448" s="52"/>
      <c r="B448" s="52"/>
      <c r="C448" s="52"/>
      <c r="D448" s="52"/>
      <c r="E448" s="52"/>
      <c r="F448" s="52"/>
      <c r="G448" s="52"/>
      <c r="H448" s="52"/>
      <c r="I448" s="52"/>
      <c r="J448" s="52"/>
      <c r="K448" s="52"/>
      <c r="L448" s="52"/>
      <c r="M448" s="52"/>
      <c r="N448" s="52"/>
    </row>
    <row r="449" spans="1:14">
      <c r="A449" s="52"/>
      <c r="B449" s="52"/>
      <c r="C449" s="52"/>
      <c r="D449" s="52"/>
      <c r="E449" s="52"/>
      <c r="F449" s="52"/>
      <c r="G449" s="52"/>
      <c r="H449" s="52"/>
      <c r="I449" s="52"/>
      <c r="J449" s="52"/>
      <c r="K449" s="52"/>
      <c r="L449" s="52"/>
      <c r="M449" s="52"/>
      <c r="N449" s="52"/>
    </row>
    <row r="450" spans="1:14">
      <c r="A450" s="52"/>
      <c r="B450" s="52"/>
      <c r="C450" s="52"/>
      <c r="D450" s="52"/>
      <c r="E450" s="52"/>
      <c r="F450" s="52"/>
      <c r="G450" s="52"/>
      <c r="H450" s="52"/>
      <c r="I450" s="52"/>
      <c r="J450" s="52"/>
      <c r="K450" s="52"/>
      <c r="L450" s="52"/>
      <c r="M450" s="52"/>
      <c r="N450" s="52"/>
    </row>
    <row r="451" spans="1:14">
      <c r="A451" s="52"/>
      <c r="B451" s="52"/>
      <c r="C451" s="52"/>
      <c r="D451" s="52"/>
      <c r="E451" s="52"/>
      <c r="F451" s="52"/>
      <c r="G451" s="52"/>
      <c r="H451" s="52"/>
      <c r="I451" s="52"/>
      <c r="J451" s="52"/>
      <c r="K451" s="52"/>
      <c r="L451" s="52"/>
      <c r="M451" s="52"/>
      <c r="N451" s="52"/>
    </row>
    <row r="452" spans="1:14">
      <c r="A452" s="52"/>
      <c r="B452" s="52"/>
      <c r="C452" s="52"/>
      <c r="D452" s="52"/>
      <c r="E452" s="52"/>
      <c r="F452" s="52"/>
      <c r="G452" s="52"/>
      <c r="H452" s="52"/>
      <c r="I452" s="52"/>
      <c r="J452" s="52"/>
      <c r="K452" s="52"/>
      <c r="L452" s="52"/>
      <c r="M452" s="52"/>
      <c r="N452" s="52"/>
    </row>
    <row r="453" spans="1:14">
      <c r="A453" s="52"/>
      <c r="B453" s="52"/>
      <c r="C453" s="52"/>
      <c r="D453" s="52"/>
      <c r="E453" s="52"/>
      <c r="F453" s="52"/>
      <c r="G453" s="52"/>
      <c r="H453" s="52"/>
      <c r="I453" s="52"/>
      <c r="J453" s="52"/>
      <c r="K453" s="52"/>
      <c r="L453" s="52"/>
      <c r="M453" s="52"/>
      <c r="N453" s="52"/>
    </row>
    <row r="454" spans="1:14">
      <c r="A454" s="52"/>
      <c r="B454" s="52"/>
      <c r="C454" s="52"/>
      <c r="D454" s="52"/>
      <c r="E454" s="52"/>
      <c r="F454" s="52"/>
      <c r="G454" s="52"/>
      <c r="H454" s="52"/>
      <c r="I454" s="52"/>
      <c r="J454" s="52"/>
      <c r="K454" s="52"/>
      <c r="L454" s="52"/>
      <c r="M454" s="52"/>
      <c r="N454" s="52"/>
    </row>
    <row r="455" spans="1:14">
      <c r="A455" s="52"/>
      <c r="B455" s="52"/>
      <c r="C455" s="52"/>
      <c r="D455" s="52"/>
      <c r="E455" s="52"/>
      <c r="F455" s="52"/>
      <c r="G455" s="52"/>
      <c r="H455" s="52"/>
      <c r="I455" s="52"/>
      <c r="J455" s="52"/>
      <c r="K455" s="52"/>
      <c r="L455" s="52"/>
      <c r="M455" s="52"/>
      <c r="N455" s="52"/>
    </row>
    <row r="456" spans="1:14">
      <c r="A456" s="52"/>
      <c r="B456" s="52"/>
      <c r="C456" s="52"/>
      <c r="D456" s="52"/>
      <c r="E456" s="52"/>
      <c r="F456" s="52"/>
      <c r="G456" s="52"/>
      <c r="H456" s="52"/>
      <c r="I456" s="52"/>
      <c r="J456" s="52"/>
      <c r="K456" s="52"/>
      <c r="L456" s="52"/>
      <c r="M456" s="52"/>
      <c r="N456" s="52"/>
    </row>
    <row r="457" spans="1:14">
      <c r="A457" s="52"/>
      <c r="B457" s="52"/>
      <c r="C457" s="52"/>
      <c r="D457" s="52"/>
      <c r="E457" s="52"/>
      <c r="F457" s="52"/>
      <c r="G457" s="52"/>
      <c r="H457" s="52"/>
      <c r="I457" s="52"/>
      <c r="J457" s="52"/>
      <c r="K457" s="52"/>
      <c r="L457" s="52"/>
      <c r="M457" s="52"/>
      <c r="N457" s="52"/>
    </row>
    <row r="458" spans="1:14">
      <c r="A458" s="52"/>
      <c r="B458" s="52"/>
      <c r="C458" s="52"/>
      <c r="D458" s="52"/>
      <c r="E458" s="52"/>
      <c r="F458" s="52"/>
      <c r="G458" s="52"/>
      <c r="H458" s="52"/>
      <c r="I458" s="52"/>
      <c r="J458" s="52"/>
      <c r="K458" s="52"/>
      <c r="L458" s="52"/>
      <c r="M458" s="52"/>
      <c r="N458" s="52"/>
    </row>
    <row r="459" spans="1:14">
      <c r="A459" s="52"/>
      <c r="B459" s="52"/>
      <c r="C459" s="52"/>
      <c r="D459" s="52"/>
      <c r="E459" s="52"/>
      <c r="F459" s="52"/>
      <c r="G459" s="52"/>
      <c r="H459" s="52"/>
      <c r="I459" s="52"/>
      <c r="J459" s="52"/>
      <c r="K459" s="52"/>
      <c r="L459" s="52"/>
      <c r="M459" s="52"/>
      <c r="N459" s="52"/>
    </row>
    <row r="460" spans="1:14">
      <c r="A460" s="52"/>
      <c r="B460" s="52"/>
      <c r="C460" s="52"/>
      <c r="D460" s="52"/>
      <c r="E460" s="52"/>
      <c r="F460" s="52"/>
      <c r="G460" s="52"/>
      <c r="H460" s="52"/>
      <c r="I460" s="52"/>
      <c r="J460" s="52"/>
      <c r="K460" s="52"/>
      <c r="L460" s="52"/>
      <c r="M460" s="52"/>
      <c r="N460" s="52"/>
    </row>
    <row r="461" spans="1:14">
      <c r="A461" s="52"/>
      <c r="B461" s="52"/>
      <c r="C461" s="52"/>
      <c r="D461" s="52"/>
      <c r="E461" s="52"/>
      <c r="F461" s="52"/>
      <c r="G461" s="52"/>
      <c r="H461" s="52"/>
      <c r="I461" s="52"/>
      <c r="J461" s="52"/>
      <c r="K461" s="52"/>
      <c r="L461" s="52"/>
      <c r="M461" s="52"/>
      <c r="N461" s="52"/>
    </row>
    <row r="462" spans="1:14">
      <c r="A462" s="52"/>
      <c r="B462" s="52"/>
      <c r="C462" s="52"/>
      <c r="D462" s="52"/>
      <c r="E462" s="52"/>
      <c r="F462" s="52"/>
      <c r="G462" s="52"/>
      <c r="H462" s="52"/>
      <c r="I462" s="52"/>
      <c r="J462" s="52"/>
      <c r="K462" s="52"/>
      <c r="L462" s="52"/>
      <c r="M462" s="52"/>
      <c r="N462" s="52"/>
    </row>
    <row r="463" spans="1:14">
      <c r="A463" s="52"/>
      <c r="B463" s="52"/>
      <c r="C463" s="52"/>
      <c r="D463" s="52"/>
      <c r="E463" s="52"/>
      <c r="F463" s="52"/>
      <c r="G463" s="52"/>
      <c r="H463" s="52"/>
      <c r="I463" s="52"/>
      <c r="J463" s="52"/>
      <c r="K463" s="52"/>
      <c r="L463" s="52"/>
      <c r="M463" s="52"/>
      <c r="N463" s="52"/>
    </row>
    <row r="464" spans="1:14">
      <c r="A464" s="52"/>
      <c r="B464" s="52"/>
      <c r="C464" s="52"/>
      <c r="D464" s="52"/>
      <c r="E464" s="52"/>
      <c r="F464" s="52"/>
      <c r="G464" s="52"/>
      <c r="H464" s="52"/>
      <c r="I464" s="52"/>
      <c r="J464" s="52"/>
      <c r="K464" s="52"/>
      <c r="L464" s="52"/>
      <c r="M464" s="52"/>
      <c r="N464" s="52"/>
    </row>
    <row r="465" spans="1:14">
      <c r="A465" s="52"/>
      <c r="B465" s="52"/>
      <c r="C465" s="52"/>
      <c r="D465" s="52"/>
      <c r="E465" s="52"/>
      <c r="F465" s="52"/>
      <c r="G465" s="52"/>
      <c r="H465" s="52"/>
      <c r="I465" s="52"/>
      <c r="J465" s="52"/>
      <c r="K465" s="52"/>
      <c r="L465" s="52"/>
      <c r="M465" s="52"/>
      <c r="N465" s="52"/>
    </row>
    <row r="466" spans="1:14">
      <c r="A466" s="52"/>
      <c r="B466" s="52"/>
      <c r="C466" s="52"/>
      <c r="D466" s="52"/>
      <c r="E466" s="52"/>
      <c r="F466" s="52"/>
      <c r="G466" s="52"/>
      <c r="H466" s="52"/>
      <c r="I466" s="52"/>
      <c r="J466" s="52"/>
      <c r="K466" s="52"/>
      <c r="L466" s="52"/>
      <c r="M466" s="52"/>
      <c r="N466" s="52"/>
    </row>
    <row r="467" spans="1:14">
      <c r="A467" s="52"/>
      <c r="B467" s="52"/>
      <c r="C467" s="52"/>
      <c r="D467" s="52"/>
      <c r="E467" s="52"/>
      <c r="F467" s="52"/>
      <c r="G467" s="52"/>
      <c r="H467" s="52"/>
      <c r="I467" s="52"/>
      <c r="J467" s="52"/>
      <c r="K467" s="52"/>
      <c r="L467" s="52"/>
      <c r="M467" s="52"/>
      <c r="N467" s="52"/>
    </row>
    <row r="468" spans="1:14">
      <c r="A468" s="52"/>
      <c r="B468" s="52"/>
      <c r="C468" s="52"/>
      <c r="D468" s="52"/>
      <c r="E468" s="52"/>
      <c r="F468" s="52"/>
      <c r="G468" s="52"/>
      <c r="H468" s="52"/>
      <c r="I468" s="52"/>
      <c r="J468" s="52"/>
      <c r="K468" s="52"/>
      <c r="L468" s="52"/>
      <c r="M468" s="52"/>
      <c r="N468" s="52"/>
    </row>
    <row r="469" spans="1:14">
      <c r="A469" s="52"/>
      <c r="B469" s="52"/>
      <c r="C469" s="52"/>
      <c r="D469" s="52"/>
      <c r="E469" s="52"/>
      <c r="F469" s="52"/>
      <c r="G469" s="52"/>
      <c r="H469" s="52"/>
      <c r="I469" s="52"/>
      <c r="J469" s="52"/>
      <c r="K469" s="52"/>
      <c r="L469" s="52"/>
      <c r="M469" s="52"/>
      <c r="N469" s="52"/>
    </row>
    <row r="470" spans="1:14">
      <c r="A470" s="52"/>
      <c r="B470" s="52"/>
      <c r="C470" s="52"/>
      <c r="D470" s="52"/>
      <c r="E470" s="52"/>
      <c r="F470" s="52"/>
      <c r="G470" s="52"/>
      <c r="H470" s="52"/>
      <c r="I470" s="52"/>
      <c r="J470" s="52"/>
      <c r="K470" s="52"/>
      <c r="L470" s="52"/>
      <c r="M470" s="52"/>
      <c r="N470" s="52"/>
    </row>
    <row r="471" spans="1:14">
      <c r="A471" s="52"/>
      <c r="B471" s="52"/>
      <c r="C471" s="52"/>
      <c r="D471" s="52"/>
      <c r="E471" s="52"/>
      <c r="F471" s="52"/>
      <c r="G471" s="52"/>
      <c r="H471" s="52"/>
      <c r="I471" s="52"/>
      <c r="J471" s="52"/>
      <c r="K471" s="52"/>
      <c r="L471" s="52"/>
      <c r="M471" s="52"/>
      <c r="N471" s="52"/>
    </row>
    <row r="472" spans="1:14">
      <c r="A472" s="52"/>
      <c r="B472" s="52"/>
      <c r="C472" s="52"/>
      <c r="D472" s="52"/>
      <c r="E472" s="52"/>
      <c r="F472" s="52"/>
      <c r="G472" s="52"/>
      <c r="H472" s="52"/>
      <c r="I472" s="52"/>
      <c r="J472" s="52"/>
      <c r="K472" s="52"/>
      <c r="L472" s="52"/>
      <c r="M472" s="52"/>
      <c r="N472" s="52"/>
    </row>
    <row r="473" spans="1:14">
      <c r="A473" s="52"/>
      <c r="B473" s="52"/>
      <c r="C473" s="52"/>
      <c r="D473" s="52"/>
      <c r="E473" s="52"/>
      <c r="F473" s="52"/>
      <c r="G473" s="52"/>
      <c r="H473" s="52"/>
      <c r="I473" s="52"/>
      <c r="J473" s="52"/>
      <c r="K473" s="52"/>
      <c r="L473" s="52"/>
      <c r="M473" s="52"/>
      <c r="N473" s="52"/>
    </row>
    <row r="474" spans="1:14">
      <c r="A474" s="52"/>
      <c r="B474" s="52"/>
      <c r="C474" s="52"/>
      <c r="D474" s="52"/>
      <c r="E474" s="52"/>
      <c r="F474" s="52"/>
      <c r="G474" s="52"/>
      <c r="H474" s="52"/>
      <c r="I474" s="52"/>
      <c r="J474" s="52"/>
      <c r="K474" s="52"/>
      <c r="L474" s="52"/>
      <c r="M474" s="52"/>
      <c r="N474" s="52"/>
    </row>
    <row r="475" spans="1:14">
      <c r="A475" s="52"/>
      <c r="B475" s="52"/>
      <c r="C475" s="52"/>
      <c r="D475" s="52"/>
      <c r="E475" s="52"/>
      <c r="F475" s="52"/>
      <c r="G475" s="52"/>
      <c r="H475" s="52"/>
      <c r="I475" s="52"/>
      <c r="J475" s="52"/>
      <c r="K475" s="52"/>
      <c r="L475" s="52"/>
      <c r="M475" s="52"/>
      <c r="N475" s="52"/>
    </row>
    <row r="476" spans="1:14">
      <c r="A476" s="52"/>
      <c r="B476" s="52"/>
      <c r="C476" s="52"/>
      <c r="D476" s="52"/>
      <c r="E476" s="52"/>
      <c r="F476" s="52"/>
      <c r="G476" s="52"/>
      <c r="H476" s="52"/>
      <c r="I476" s="52"/>
      <c r="J476" s="52"/>
      <c r="K476" s="52"/>
      <c r="L476" s="52"/>
      <c r="M476" s="52"/>
      <c r="N476" s="52"/>
    </row>
    <row r="477" spans="1:14">
      <c r="A477" s="52"/>
      <c r="B477" s="52"/>
      <c r="C477" s="52"/>
      <c r="D477" s="52"/>
      <c r="E477" s="52"/>
      <c r="F477" s="52"/>
      <c r="G477" s="52"/>
      <c r="H477" s="52"/>
      <c r="I477" s="52"/>
      <c r="J477" s="52"/>
      <c r="K477" s="52"/>
      <c r="L477" s="52"/>
      <c r="M477" s="52"/>
      <c r="N477" s="52"/>
    </row>
    <row r="478" spans="1:14">
      <c r="A478" s="52"/>
      <c r="B478" s="52"/>
      <c r="C478" s="52"/>
      <c r="D478" s="52"/>
      <c r="E478" s="52"/>
      <c r="F478" s="52"/>
      <c r="G478" s="52"/>
      <c r="H478" s="52"/>
      <c r="I478" s="52"/>
      <c r="J478" s="52"/>
      <c r="K478" s="52"/>
      <c r="L478" s="52"/>
      <c r="M478" s="52"/>
      <c r="N478" s="52"/>
    </row>
    <row r="479" spans="1:14">
      <c r="A479" s="52"/>
      <c r="B479" s="52"/>
      <c r="C479" s="52"/>
      <c r="D479" s="52"/>
      <c r="E479" s="52"/>
      <c r="F479" s="52"/>
      <c r="G479" s="52"/>
      <c r="H479" s="52"/>
      <c r="I479" s="52"/>
      <c r="J479" s="52"/>
      <c r="K479" s="52"/>
      <c r="L479" s="52"/>
      <c r="M479" s="52"/>
      <c r="N479" s="52"/>
    </row>
    <row r="480" spans="1:14">
      <c r="A480" s="52"/>
      <c r="B480" s="52"/>
      <c r="C480" s="52"/>
      <c r="D480" s="52"/>
      <c r="E480" s="52"/>
      <c r="F480" s="52"/>
      <c r="G480" s="52"/>
      <c r="H480" s="52"/>
      <c r="I480" s="52"/>
      <c r="J480" s="52"/>
      <c r="K480" s="52"/>
      <c r="L480" s="52"/>
      <c r="M480" s="52"/>
      <c r="N480" s="52"/>
    </row>
    <row r="481" spans="1:14">
      <c r="A481" s="52"/>
      <c r="B481" s="52"/>
      <c r="C481" s="52"/>
      <c r="D481" s="52"/>
      <c r="E481" s="52"/>
      <c r="F481" s="52"/>
      <c r="G481" s="52"/>
      <c r="H481" s="52"/>
      <c r="I481" s="52"/>
      <c r="J481" s="52"/>
      <c r="K481" s="52"/>
      <c r="L481" s="52"/>
      <c r="M481" s="52"/>
      <c r="N481" s="52"/>
    </row>
    <row r="482" spans="1:14">
      <c r="A482" s="52"/>
      <c r="B482" s="52"/>
      <c r="C482" s="52"/>
      <c r="D482" s="52"/>
      <c r="E482" s="52"/>
      <c r="F482" s="52"/>
      <c r="G482" s="52"/>
      <c r="H482" s="52"/>
      <c r="I482" s="52"/>
      <c r="J482" s="52"/>
      <c r="K482" s="52"/>
      <c r="L482" s="52"/>
      <c r="M482" s="52"/>
      <c r="N482" s="52"/>
    </row>
    <row r="483" spans="1:14">
      <c r="A483" s="52"/>
      <c r="B483" s="52"/>
      <c r="C483" s="52"/>
      <c r="D483" s="52"/>
      <c r="E483" s="52"/>
      <c r="F483" s="52"/>
      <c r="G483" s="52"/>
      <c r="H483" s="52"/>
      <c r="I483" s="52"/>
      <c r="J483" s="52"/>
      <c r="K483" s="52"/>
      <c r="L483" s="52"/>
      <c r="M483" s="52"/>
      <c r="N483" s="52"/>
    </row>
    <row r="484" spans="1:14">
      <c r="A484" s="52"/>
      <c r="B484" s="52"/>
      <c r="C484" s="52"/>
      <c r="D484" s="52"/>
      <c r="E484" s="52"/>
      <c r="F484" s="52"/>
      <c r="G484" s="52"/>
      <c r="H484" s="52"/>
      <c r="I484" s="52"/>
      <c r="J484" s="52"/>
      <c r="K484" s="52"/>
      <c r="L484" s="52"/>
      <c r="M484" s="52"/>
      <c r="N484" s="52"/>
    </row>
    <row r="485" spans="1:14">
      <c r="A485" s="52"/>
      <c r="B485" s="52"/>
      <c r="C485" s="52"/>
      <c r="D485" s="52"/>
      <c r="E485" s="52"/>
      <c r="F485" s="52"/>
      <c r="G485" s="52"/>
      <c r="H485" s="52"/>
      <c r="I485" s="52"/>
      <c r="J485" s="52"/>
      <c r="K485" s="52"/>
      <c r="L485" s="52"/>
      <c r="M485" s="52"/>
      <c r="N485" s="52"/>
    </row>
    <row r="486" spans="1:14">
      <c r="A486" s="52"/>
      <c r="B486" s="52"/>
      <c r="C486" s="52"/>
      <c r="D486" s="52"/>
      <c r="E486" s="52"/>
      <c r="F486" s="52"/>
      <c r="G486" s="52"/>
      <c r="H486" s="52"/>
      <c r="I486" s="52"/>
      <c r="J486" s="52"/>
      <c r="K486" s="52"/>
      <c r="L486" s="52"/>
      <c r="M486" s="52"/>
      <c r="N486" s="52"/>
    </row>
    <row r="487" spans="1:14">
      <c r="A487" s="52"/>
      <c r="B487" s="52"/>
      <c r="C487" s="52"/>
      <c r="D487" s="52"/>
      <c r="E487" s="52"/>
      <c r="F487" s="52"/>
      <c r="G487" s="52"/>
      <c r="H487" s="52"/>
      <c r="I487" s="52"/>
      <c r="J487" s="52"/>
      <c r="K487" s="52"/>
      <c r="L487" s="52"/>
      <c r="M487" s="52"/>
      <c r="N487" s="52"/>
    </row>
    <row r="488" spans="1:14">
      <c r="A488" s="52"/>
      <c r="B488" s="52"/>
      <c r="C488" s="52"/>
      <c r="D488" s="52"/>
      <c r="E488" s="52"/>
      <c r="F488" s="52"/>
      <c r="G488" s="52"/>
      <c r="H488" s="52"/>
      <c r="I488" s="52"/>
      <c r="J488" s="52"/>
      <c r="K488" s="52"/>
      <c r="L488" s="52"/>
      <c r="M488" s="52"/>
      <c r="N488" s="52"/>
    </row>
    <row r="489" spans="1:14">
      <c r="A489" s="52"/>
      <c r="B489" s="52"/>
      <c r="C489" s="52"/>
      <c r="D489" s="52"/>
      <c r="E489" s="52"/>
      <c r="F489" s="52"/>
      <c r="G489" s="52"/>
      <c r="H489" s="52"/>
      <c r="I489" s="52"/>
      <c r="J489" s="52"/>
      <c r="K489" s="52"/>
      <c r="L489" s="52"/>
      <c r="M489" s="52"/>
      <c r="N489" s="52"/>
    </row>
    <row r="490" spans="1:14">
      <c r="A490" s="52"/>
      <c r="B490" s="52"/>
      <c r="C490" s="52"/>
      <c r="D490" s="52"/>
      <c r="E490" s="52"/>
      <c r="F490" s="52"/>
      <c r="G490" s="52"/>
      <c r="H490" s="52"/>
      <c r="I490" s="52"/>
      <c r="J490" s="52"/>
      <c r="K490" s="52"/>
      <c r="L490" s="52"/>
      <c r="M490" s="52"/>
      <c r="N490" s="52"/>
    </row>
    <row r="491" spans="1:14">
      <c r="A491" s="52"/>
      <c r="B491" s="52"/>
      <c r="C491" s="52"/>
      <c r="D491" s="52"/>
      <c r="E491" s="52"/>
      <c r="F491" s="52"/>
      <c r="G491" s="52"/>
      <c r="H491" s="52"/>
      <c r="I491" s="52"/>
      <c r="J491" s="52"/>
      <c r="K491" s="52"/>
      <c r="L491" s="52"/>
      <c r="M491" s="52"/>
      <c r="N491" s="52"/>
    </row>
    <row r="492" spans="1:14">
      <c r="A492" s="52"/>
      <c r="B492" s="52"/>
      <c r="C492" s="52"/>
      <c r="D492" s="52"/>
      <c r="E492" s="52"/>
      <c r="F492" s="52"/>
      <c r="G492" s="52"/>
      <c r="H492" s="52"/>
      <c r="I492" s="52"/>
      <c r="J492" s="52"/>
      <c r="K492" s="52"/>
      <c r="L492" s="52"/>
      <c r="M492" s="52"/>
      <c r="N492" s="52"/>
    </row>
    <row r="493" spans="1:14">
      <c r="A493" s="52"/>
      <c r="B493" s="52"/>
      <c r="C493" s="52"/>
      <c r="D493" s="52"/>
      <c r="E493" s="52"/>
      <c r="F493" s="52"/>
      <c r="G493" s="52"/>
      <c r="H493" s="52"/>
      <c r="I493" s="52"/>
      <c r="J493" s="52"/>
      <c r="K493" s="52"/>
      <c r="L493" s="52"/>
      <c r="M493" s="52"/>
      <c r="N493" s="52"/>
    </row>
    <row r="494" spans="1:14">
      <c r="A494" s="52"/>
      <c r="B494" s="52"/>
      <c r="C494" s="52"/>
      <c r="D494" s="52"/>
      <c r="E494" s="52"/>
      <c r="F494" s="52"/>
      <c r="G494" s="52"/>
      <c r="H494" s="52"/>
      <c r="I494" s="52"/>
      <c r="J494" s="52"/>
      <c r="K494" s="52"/>
      <c r="L494" s="52"/>
      <c r="M494" s="52"/>
      <c r="N494" s="52"/>
    </row>
    <row r="495" spans="1:14">
      <c r="A495" s="52"/>
      <c r="B495" s="52"/>
      <c r="C495" s="52"/>
      <c r="D495" s="52"/>
      <c r="E495" s="52"/>
      <c r="F495" s="52"/>
      <c r="G495" s="52"/>
      <c r="H495" s="52"/>
      <c r="I495" s="52"/>
      <c r="J495" s="52"/>
      <c r="K495" s="52"/>
      <c r="L495" s="52"/>
      <c r="M495" s="52"/>
      <c r="N495" s="52"/>
    </row>
    <row r="496" spans="1:14">
      <c r="A496" s="52"/>
      <c r="B496" s="52"/>
      <c r="C496" s="52"/>
      <c r="D496" s="52"/>
      <c r="E496" s="52"/>
      <c r="F496" s="52"/>
      <c r="G496" s="52"/>
      <c r="H496" s="52"/>
      <c r="I496" s="52"/>
      <c r="J496" s="52"/>
      <c r="K496" s="52"/>
      <c r="L496" s="52"/>
      <c r="M496" s="52"/>
      <c r="N496" s="52"/>
    </row>
    <row r="497" spans="1:14">
      <c r="A497" s="52"/>
      <c r="B497" s="52"/>
      <c r="C497" s="52"/>
      <c r="D497" s="52"/>
      <c r="E497" s="52"/>
      <c r="F497" s="52"/>
      <c r="G497" s="52"/>
      <c r="H497" s="52"/>
      <c r="I497" s="52"/>
      <c r="J497" s="52"/>
      <c r="K497" s="52"/>
      <c r="L497" s="52"/>
      <c r="M497" s="52"/>
      <c r="N497" s="52"/>
    </row>
    <row r="498" spans="1:14">
      <c r="A498" s="52"/>
      <c r="B498" s="52"/>
      <c r="C498" s="52"/>
      <c r="D498" s="52"/>
      <c r="E498" s="52"/>
      <c r="F498" s="52"/>
      <c r="G498" s="52"/>
      <c r="H498" s="52"/>
      <c r="I498" s="52"/>
      <c r="J498" s="52"/>
      <c r="K498" s="52"/>
      <c r="L498" s="52"/>
      <c r="M498" s="52"/>
      <c r="N498" s="52"/>
    </row>
    <row r="499" spans="1:14">
      <c r="A499" s="52"/>
      <c r="B499" s="52"/>
      <c r="C499" s="52"/>
      <c r="D499" s="52"/>
      <c r="E499" s="52"/>
      <c r="F499" s="52"/>
      <c r="G499" s="52"/>
      <c r="H499" s="52"/>
      <c r="I499" s="52"/>
      <c r="J499" s="52"/>
      <c r="K499" s="52"/>
      <c r="L499" s="52"/>
      <c r="M499" s="52"/>
      <c r="N499" s="52"/>
    </row>
    <row r="500" spans="1:14">
      <c r="A500" s="52"/>
      <c r="B500" s="52"/>
      <c r="C500" s="52"/>
      <c r="D500" s="52"/>
      <c r="E500" s="52"/>
      <c r="F500" s="52"/>
      <c r="G500" s="52"/>
      <c r="H500" s="52"/>
      <c r="I500" s="52"/>
      <c r="J500" s="52"/>
      <c r="K500" s="52"/>
      <c r="L500" s="52"/>
      <c r="M500" s="52"/>
      <c r="N500" s="52"/>
    </row>
    <row r="501" spans="1:14">
      <c r="A501" s="52"/>
      <c r="B501" s="52"/>
      <c r="C501" s="52"/>
      <c r="D501" s="52"/>
      <c r="E501" s="52"/>
      <c r="F501" s="52"/>
      <c r="G501" s="52"/>
      <c r="H501" s="52"/>
      <c r="I501" s="52"/>
      <c r="J501" s="52"/>
      <c r="K501" s="52"/>
      <c r="L501" s="52"/>
      <c r="M501" s="52"/>
      <c r="N501" s="52"/>
    </row>
    <row r="502" spans="1:14">
      <c r="A502" s="52"/>
      <c r="B502" s="52"/>
      <c r="C502" s="52"/>
      <c r="D502" s="52"/>
      <c r="E502" s="52"/>
      <c r="F502" s="52"/>
      <c r="G502" s="52"/>
      <c r="H502" s="52"/>
      <c r="I502" s="52"/>
      <c r="J502" s="52"/>
      <c r="K502" s="52"/>
      <c r="L502" s="52"/>
      <c r="M502" s="52"/>
      <c r="N502" s="52"/>
    </row>
    <row r="503" spans="1:14">
      <c r="A503" s="52"/>
      <c r="B503" s="52"/>
      <c r="C503" s="52"/>
      <c r="D503" s="52"/>
      <c r="E503" s="52"/>
      <c r="F503" s="52"/>
      <c r="G503" s="52"/>
      <c r="H503" s="52"/>
      <c r="I503" s="52"/>
      <c r="J503" s="52"/>
      <c r="K503" s="52"/>
      <c r="L503" s="52"/>
      <c r="M503" s="52"/>
      <c r="N503" s="52"/>
    </row>
    <row r="504" spans="1:14">
      <c r="A504" s="52"/>
      <c r="B504" s="52"/>
      <c r="C504" s="52"/>
      <c r="D504" s="52"/>
      <c r="E504" s="52"/>
      <c r="F504" s="52"/>
      <c r="G504" s="52"/>
      <c r="H504" s="52"/>
      <c r="I504" s="52"/>
      <c r="J504" s="52"/>
      <c r="K504" s="52"/>
      <c r="L504" s="52"/>
      <c r="M504" s="52"/>
      <c r="N504" s="52"/>
    </row>
    <row r="505" spans="1:14">
      <c r="A505" s="52"/>
      <c r="B505" s="52"/>
      <c r="C505" s="52"/>
      <c r="D505" s="52"/>
      <c r="E505" s="52"/>
      <c r="F505" s="52"/>
      <c r="G505" s="52"/>
      <c r="H505" s="52"/>
      <c r="I505" s="52"/>
      <c r="J505" s="52"/>
      <c r="K505" s="52"/>
      <c r="L505" s="52"/>
      <c r="M505" s="52"/>
      <c r="N505" s="52"/>
    </row>
    <row r="506" spans="1:14">
      <c r="A506" s="52"/>
      <c r="B506" s="52"/>
      <c r="C506" s="52"/>
      <c r="D506" s="52"/>
      <c r="E506" s="52"/>
      <c r="F506" s="52"/>
      <c r="G506" s="52"/>
      <c r="H506" s="52"/>
      <c r="I506" s="52"/>
      <c r="J506" s="52"/>
      <c r="K506" s="52"/>
      <c r="L506" s="52"/>
      <c r="M506" s="52"/>
      <c r="N506" s="52"/>
    </row>
    <row r="507" spans="1:14">
      <c r="A507" s="52"/>
      <c r="B507" s="52"/>
      <c r="C507" s="52"/>
      <c r="D507" s="52"/>
      <c r="E507" s="52"/>
      <c r="F507" s="52"/>
      <c r="G507" s="52"/>
      <c r="H507" s="52"/>
      <c r="I507" s="52"/>
      <c r="J507" s="52"/>
      <c r="K507" s="52"/>
      <c r="L507" s="52"/>
      <c r="M507" s="52"/>
      <c r="N507" s="52"/>
    </row>
    <row r="508" spans="1:14">
      <c r="A508" s="52"/>
      <c r="B508" s="52"/>
      <c r="C508" s="52"/>
      <c r="D508" s="52"/>
      <c r="E508" s="52"/>
      <c r="F508" s="52"/>
      <c r="G508" s="52"/>
      <c r="H508" s="52"/>
      <c r="I508" s="52"/>
      <c r="J508" s="52"/>
      <c r="K508" s="52"/>
      <c r="L508" s="52"/>
      <c r="M508" s="52"/>
      <c r="N508" s="52"/>
    </row>
    <row r="509" spans="1:14">
      <c r="A509" s="52"/>
      <c r="B509" s="52"/>
      <c r="C509" s="52"/>
      <c r="D509" s="52"/>
      <c r="E509" s="52"/>
      <c r="F509" s="52"/>
      <c r="G509" s="52"/>
      <c r="H509" s="52"/>
      <c r="I509" s="52"/>
      <c r="J509" s="52"/>
      <c r="K509" s="52"/>
      <c r="L509" s="52"/>
      <c r="M509" s="52"/>
      <c r="N509" s="52"/>
    </row>
    <row r="510" spans="1:14">
      <c r="A510" s="52"/>
      <c r="B510" s="52"/>
      <c r="C510" s="52"/>
      <c r="D510" s="52"/>
      <c r="E510" s="52"/>
      <c r="F510" s="52"/>
      <c r="G510" s="52"/>
      <c r="H510" s="52"/>
      <c r="I510" s="52"/>
      <c r="J510" s="52"/>
      <c r="K510" s="52"/>
      <c r="L510" s="52"/>
      <c r="M510" s="52"/>
      <c r="N510" s="52"/>
    </row>
    <row r="511" spans="1:14">
      <c r="A511" s="52"/>
      <c r="B511" s="52"/>
      <c r="C511" s="52"/>
      <c r="D511" s="52"/>
      <c r="E511" s="52"/>
      <c r="F511" s="52"/>
      <c r="G511" s="52"/>
      <c r="H511" s="52"/>
      <c r="I511" s="52"/>
      <c r="J511" s="52"/>
      <c r="K511" s="52"/>
      <c r="L511" s="52"/>
      <c r="M511" s="52"/>
      <c r="N511" s="52"/>
    </row>
    <row r="512" spans="1:14">
      <c r="A512" s="52"/>
      <c r="B512" s="52"/>
      <c r="C512" s="52"/>
      <c r="D512" s="52"/>
      <c r="E512" s="52"/>
      <c r="F512" s="52"/>
      <c r="G512" s="52"/>
      <c r="H512" s="52"/>
      <c r="I512" s="52"/>
      <c r="J512" s="52"/>
      <c r="K512" s="52"/>
      <c r="L512" s="52"/>
      <c r="M512" s="52"/>
      <c r="N512" s="52"/>
    </row>
    <row r="513" spans="1:14">
      <c r="A513" s="52"/>
      <c r="B513" s="52"/>
      <c r="C513" s="52"/>
      <c r="D513" s="52"/>
      <c r="E513" s="52"/>
      <c r="F513" s="52"/>
      <c r="G513" s="52"/>
      <c r="H513" s="52"/>
      <c r="I513" s="52"/>
      <c r="J513" s="52"/>
      <c r="K513" s="52"/>
      <c r="L513" s="52"/>
      <c r="M513" s="52"/>
      <c r="N513" s="52"/>
    </row>
    <row r="514" spans="1:14">
      <c r="A514" s="52"/>
      <c r="B514" s="52"/>
      <c r="C514" s="52"/>
      <c r="D514" s="52"/>
      <c r="E514" s="52"/>
      <c r="F514" s="52"/>
      <c r="G514" s="52"/>
      <c r="H514" s="52"/>
      <c r="I514" s="52"/>
      <c r="J514" s="52"/>
      <c r="K514" s="52"/>
      <c r="L514" s="52"/>
      <c r="M514" s="52"/>
      <c r="N514" s="52"/>
    </row>
    <row r="515" spans="1:14">
      <c r="A515" s="52"/>
      <c r="B515" s="52"/>
      <c r="C515" s="52"/>
      <c r="D515" s="52"/>
      <c r="E515" s="52"/>
      <c r="F515" s="52"/>
      <c r="G515" s="52"/>
      <c r="H515" s="52"/>
      <c r="I515" s="52"/>
      <c r="J515" s="52"/>
      <c r="K515" s="52"/>
      <c r="L515" s="52"/>
      <c r="M515" s="52"/>
      <c r="N515" s="52"/>
    </row>
    <row r="516" spans="1:14">
      <c r="A516" s="52"/>
      <c r="B516" s="52"/>
      <c r="C516" s="52"/>
      <c r="D516" s="52"/>
      <c r="E516" s="52"/>
      <c r="F516" s="52"/>
      <c r="G516" s="52"/>
      <c r="H516" s="52"/>
      <c r="I516" s="52"/>
      <c r="J516" s="52"/>
      <c r="K516" s="52"/>
      <c r="L516" s="52"/>
      <c r="M516" s="52"/>
      <c r="N516" s="52"/>
    </row>
    <row r="517" spans="1:14">
      <c r="A517" s="52"/>
      <c r="B517" s="52"/>
      <c r="C517" s="52"/>
      <c r="D517" s="52"/>
      <c r="E517" s="52"/>
      <c r="F517" s="52"/>
      <c r="G517" s="52"/>
      <c r="H517" s="52"/>
      <c r="I517" s="52"/>
      <c r="J517" s="52"/>
      <c r="K517" s="52"/>
      <c r="L517" s="52"/>
      <c r="M517" s="52"/>
      <c r="N517" s="52"/>
    </row>
    <row r="518" spans="1:14">
      <c r="A518" s="52"/>
      <c r="B518" s="52"/>
      <c r="C518" s="52"/>
      <c r="D518" s="52"/>
      <c r="E518" s="52"/>
      <c r="F518" s="52"/>
      <c r="G518" s="52"/>
      <c r="H518" s="52"/>
      <c r="I518" s="52"/>
      <c r="J518" s="52"/>
      <c r="K518" s="52"/>
      <c r="L518" s="52"/>
      <c r="M518" s="52"/>
      <c r="N518" s="52"/>
    </row>
    <row r="519" spans="1:14">
      <c r="A519" s="52"/>
      <c r="B519" s="52"/>
      <c r="C519" s="52"/>
      <c r="D519" s="52"/>
      <c r="E519" s="52"/>
      <c r="F519" s="52"/>
      <c r="G519" s="52"/>
      <c r="H519" s="52"/>
      <c r="I519" s="52"/>
      <c r="J519" s="52"/>
      <c r="K519" s="52"/>
      <c r="L519" s="52"/>
      <c r="M519" s="52"/>
      <c r="N519" s="52"/>
    </row>
    <row r="520" spans="1:14">
      <c r="A520" s="52"/>
      <c r="B520" s="52"/>
      <c r="C520" s="52"/>
      <c r="D520" s="52"/>
      <c r="E520" s="52"/>
      <c r="F520" s="52"/>
      <c r="G520" s="52"/>
      <c r="H520" s="52"/>
      <c r="I520" s="52"/>
      <c r="J520" s="52"/>
      <c r="K520" s="52"/>
      <c r="L520" s="52"/>
      <c r="M520" s="52"/>
      <c r="N520" s="52"/>
    </row>
    <row r="521" spans="1:14">
      <c r="A521" s="52"/>
      <c r="B521" s="52"/>
      <c r="C521" s="52"/>
      <c r="D521" s="52"/>
      <c r="E521" s="52"/>
      <c r="F521" s="52"/>
      <c r="G521" s="52"/>
      <c r="H521" s="52"/>
      <c r="I521" s="52"/>
      <c r="J521" s="52"/>
      <c r="K521" s="52"/>
      <c r="L521" s="52"/>
      <c r="M521" s="52"/>
      <c r="N521" s="52"/>
    </row>
    <row r="522" spans="1:14">
      <c r="A522" s="52"/>
      <c r="B522" s="52"/>
      <c r="C522" s="52"/>
      <c r="D522" s="52"/>
      <c r="E522" s="52"/>
      <c r="F522" s="52"/>
      <c r="G522" s="52"/>
      <c r="H522" s="52"/>
      <c r="I522" s="52"/>
      <c r="J522" s="52"/>
      <c r="K522" s="52"/>
      <c r="L522" s="52"/>
      <c r="M522" s="52"/>
      <c r="N522" s="52"/>
    </row>
    <row r="523" spans="1:14">
      <c r="A523" s="52"/>
      <c r="B523" s="52"/>
      <c r="C523" s="52"/>
      <c r="D523" s="52"/>
      <c r="E523" s="52"/>
      <c r="F523" s="52"/>
      <c r="G523" s="52"/>
      <c r="H523" s="52"/>
      <c r="I523" s="52"/>
      <c r="J523" s="52"/>
      <c r="K523" s="52"/>
      <c r="L523" s="52"/>
      <c r="M523" s="52"/>
      <c r="N523" s="52"/>
    </row>
    <row r="524" spans="1:14">
      <c r="A524" s="52"/>
      <c r="B524" s="52"/>
      <c r="C524" s="52"/>
      <c r="D524" s="52"/>
      <c r="E524" s="52"/>
      <c r="F524" s="52"/>
      <c r="G524" s="52"/>
      <c r="H524" s="52"/>
      <c r="I524" s="52"/>
      <c r="J524" s="52"/>
      <c r="K524" s="52"/>
      <c r="L524" s="52"/>
      <c r="M524" s="52"/>
      <c r="N524" s="52"/>
    </row>
    <row r="525" spans="1:14">
      <c r="A525" s="52"/>
      <c r="B525" s="52"/>
      <c r="C525" s="52"/>
      <c r="D525" s="52"/>
      <c r="E525" s="52"/>
      <c r="F525" s="52"/>
      <c r="G525" s="52"/>
      <c r="H525" s="52"/>
      <c r="I525" s="52"/>
      <c r="J525" s="52"/>
      <c r="K525" s="52"/>
      <c r="L525" s="52"/>
      <c r="M525" s="52"/>
      <c r="N525" s="52"/>
    </row>
    <row r="526" spans="1:14">
      <c r="A526" s="52"/>
      <c r="B526" s="52"/>
      <c r="C526" s="52"/>
      <c r="D526" s="52"/>
      <c r="E526" s="52"/>
      <c r="F526" s="52"/>
      <c r="G526" s="52"/>
      <c r="H526" s="52"/>
      <c r="I526" s="52"/>
      <c r="J526" s="52"/>
      <c r="K526" s="52"/>
      <c r="L526" s="52"/>
      <c r="M526" s="52"/>
      <c r="N526" s="52"/>
    </row>
    <row r="527" spans="1:14">
      <c r="A527" s="52"/>
      <c r="B527" s="52"/>
      <c r="C527" s="52"/>
      <c r="D527" s="52"/>
      <c r="E527" s="52"/>
      <c r="F527" s="52"/>
      <c r="G527" s="52"/>
      <c r="H527" s="52"/>
      <c r="I527" s="52"/>
      <c r="J527" s="52"/>
      <c r="K527" s="52"/>
      <c r="L527" s="52"/>
      <c r="M527" s="52"/>
      <c r="N527" s="52"/>
    </row>
    <row r="528" spans="1:14">
      <c r="A528" s="52"/>
      <c r="B528" s="52"/>
      <c r="C528" s="52"/>
      <c r="D528" s="52"/>
      <c r="E528" s="52"/>
      <c r="F528" s="52"/>
      <c r="G528" s="52"/>
      <c r="H528" s="52"/>
      <c r="I528" s="52"/>
      <c r="J528" s="52"/>
      <c r="K528" s="52"/>
      <c r="L528" s="52"/>
      <c r="M528" s="52"/>
      <c r="N528" s="52"/>
    </row>
    <row r="529" spans="1:14">
      <c r="A529" s="52"/>
      <c r="B529" s="52"/>
      <c r="C529" s="52"/>
      <c r="D529" s="52"/>
      <c r="E529" s="52"/>
      <c r="F529" s="52"/>
      <c r="G529" s="52"/>
      <c r="H529" s="52"/>
      <c r="I529" s="52"/>
      <c r="J529" s="52"/>
      <c r="K529" s="52"/>
      <c r="L529" s="52"/>
      <c r="M529" s="52"/>
      <c r="N529" s="52"/>
    </row>
    <row r="530" spans="1:14">
      <c r="A530" s="52"/>
      <c r="B530" s="52"/>
      <c r="C530" s="52"/>
      <c r="D530" s="52"/>
      <c r="E530" s="52"/>
      <c r="F530" s="52"/>
      <c r="G530" s="52"/>
      <c r="H530" s="52"/>
      <c r="I530" s="52"/>
      <c r="J530" s="52"/>
      <c r="K530" s="52"/>
      <c r="L530" s="52"/>
      <c r="M530" s="52"/>
      <c r="N530" s="52"/>
    </row>
    <row r="531" spans="1:14">
      <c r="A531" s="52"/>
      <c r="B531" s="52"/>
      <c r="C531" s="52"/>
      <c r="D531" s="52"/>
      <c r="E531" s="52"/>
      <c r="F531" s="52"/>
      <c r="G531" s="52"/>
      <c r="H531" s="52"/>
      <c r="I531" s="52"/>
      <c r="J531" s="52"/>
      <c r="K531" s="52"/>
      <c r="L531" s="52"/>
      <c r="M531" s="52"/>
      <c r="N531" s="52"/>
    </row>
    <row r="532" spans="1:14">
      <c r="A532" s="52"/>
      <c r="B532" s="52"/>
      <c r="C532" s="52"/>
      <c r="D532" s="52"/>
      <c r="E532" s="52"/>
      <c r="F532" s="52"/>
      <c r="G532" s="52"/>
      <c r="H532" s="52"/>
      <c r="I532" s="52"/>
      <c r="J532" s="52"/>
      <c r="K532" s="52"/>
      <c r="L532" s="52"/>
      <c r="M532" s="52"/>
      <c r="N532" s="52"/>
    </row>
    <row r="533" spans="1:14">
      <c r="A533" s="52"/>
      <c r="B533" s="52"/>
      <c r="C533" s="52"/>
      <c r="D533" s="52"/>
      <c r="E533" s="52"/>
      <c r="F533" s="52"/>
      <c r="G533" s="52"/>
      <c r="H533" s="52"/>
      <c r="I533" s="52"/>
      <c r="J533" s="52"/>
      <c r="K533" s="52"/>
      <c r="L533" s="52"/>
      <c r="M533" s="52"/>
      <c r="N533" s="52"/>
    </row>
    <row r="534" spans="1:14">
      <c r="A534" s="52"/>
      <c r="B534" s="52"/>
      <c r="C534" s="52"/>
      <c r="D534" s="52"/>
      <c r="E534" s="52"/>
      <c r="F534" s="52"/>
      <c r="G534" s="52"/>
      <c r="H534" s="52"/>
      <c r="I534" s="52"/>
      <c r="J534" s="52"/>
      <c r="K534" s="52"/>
      <c r="L534" s="52"/>
      <c r="M534" s="52"/>
      <c r="N534" s="52"/>
    </row>
    <row r="535" spans="1:14">
      <c r="A535" s="52"/>
      <c r="B535" s="52"/>
      <c r="C535" s="52"/>
      <c r="D535" s="52"/>
      <c r="E535" s="52"/>
      <c r="F535" s="52"/>
      <c r="G535" s="52"/>
      <c r="H535" s="52"/>
      <c r="I535" s="52"/>
      <c r="J535" s="52"/>
      <c r="K535" s="52"/>
      <c r="L535" s="52"/>
      <c r="M535" s="52"/>
      <c r="N535" s="52"/>
    </row>
    <row r="536" spans="1:14">
      <c r="A536" s="52"/>
      <c r="B536" s="52"/>
      <c r="C536" s="52"/>
      <c r="D536" s="52"/>
      <c r="E536" s="52"/>
      <c r="F536" s="52"/>
      <c r="G536" s="52"/>
      <c r="H536" s="52"/>
      <c r="I536" s="52"/>
      <c r="J536" s="52"/>
      <c r="K536" s="52"/>
      <c r="L536" s="52"/>
      <c r="M536" s="52"/>
      <c r="N536" s="52"/>
    </row>
    <row r="537" spans="1:14">
      <c r="A537" s="52"/>
      <c r="B537" s="52"/>
      <c r="C537" s="52"/>
      <c r="D537" s="52"/>
      <c r="E537" s="52"/>
      <c r="F537" s="52"/>
      <c r="G537" s="52"/>
      <c r="H537" s="52"/>
      <c r="I537" s="52"/>
      <c r="J537" s="52"/>
      <c r="K537" s="52"/>
      <c r="L537" s="52"/>
      <c r="M537" s="52"/>
      <c r="N537" s="52"/>
    </row>
    <row r="538" spans="1:14">
      <c r="A538" s="52"/>
      <c r="B538" s="52"/>
      <c r="C538" s="52"/>
      <c r="D538" s="52"/>
      <c r="E538" s="52"/>
      <c r="F538" s="52"/>
      <c r="G538" s="52"/>
      <c r="H538" s="52"/>
      <c r="I538" s="52"/>
      <c r="J538" s="52"/>
      <c r="K538" s="52"/>
      <c r="L538" s="52"/>
      <c r="M538" s="52"/>
      <c r="N538" s="52"/>
    </row>
    <row r="539" spans="1:14">
      <c r="A539" s="52"/>
      <c r="B539" s="52"/>
      <c r="C539" s="52"/>
      <c r="D539" s="52"/>
      <c r="E539" s="52"/>
      <c r="F539" s="52"/>
      <c r="G539" s="52"/>
      <c r="H539" s="52"/>
      <c r="I539" s="52"/>
      <c r="J539" s="52"/>
      <c r="K539" s="52"/>
      <c r="L539" s="52"/>
      <c r="M539" s="52"/>
      <c r="N539" s="52"/>
    </row>
    <row r="540" spans="1:14">
      <c r="A540" s="52"/>
      <c r="B540" s="52"/>
      <c r="C540" s="52"/>
      <c r="D540" s="52"/>
      <c r="E540" s="52"/>
      <c r="F540" s="52"/>
      <c r="G540" s="52"/>
      <c r="H540" s="52"/>
      <c r="I540" s="52"/>
      <c r="J540" s="52"/>
      <c r="K540" s="52"/>
      <c r="L540" s="52"/>
      <c r="M540" s="52"/>
      <c r="N540" s="52"/>
    </row>
    <row r="541" spans="1:14">
      <c r="A541" s="52"/>
      <c r="B541" s="52"/>
      <c r="C541" s="52"/>
      <c r="D541" s="52"/>
      <c r="E541" s="52"/>
      <c r="F541" s="52"/>
      <c r="G541" s="52"/>
      <c r="H541" s="52"/>
      <c r="I541" s="52"/>
      <c r="J541" s="52"/>
      <c r="K541" s="52"/>
      <c r="L541" s="52"/>
      <c r="M541" s="52"/>
      <c r="N541" s="52"/>
    </row>
    <row r="542" spans="1:14">
      <c r="A542" s="52"/>
      <c r="B542" s="52"/>
      <c r="C542" s="52"/>
      <c r="D542" s="52"/>
      <c r="E542" s="52"/>
      <c r="F542" s="52"/>
      <c r="G542" s="52"/>
      <c r="H542" s="52"/>
      <c r="I542" s="52"/>
      <c r="J542" s="52"/>
      <c r="K542" s="52"/>
      <c r="L542" s="52"/>
      <c r="M542" s="52"/>
      <c r="N542" s="52"/>
    </row>
    <row r="543" spans="1:14">
      <c r="A543" s="52"/>
      <c r="B543" s="52"/>
      <c r="C543" s="52"/>
      <c r="D543" s="52"/>
      <c r="E543" s="52"/>
      <c r="F543" s="52"/>
      <c r="G543" s="52"/>
      <c r="H543" s="52"/>
      <c r="I543" s="52"/>
      <c r="J543" s="52"/>
      <c r="K543" s="52"/>
      <c r="L543" s="52"/>
      <c r="M543" s="52"/>
      <c r="N543" s="52"/>
    </row>
    <row r="544" spans="1:14">
      <c r="A544" s="52"/>
      <c r="B544" s="52"/>
      <c r="C544" s="52"/>
      <c r="D544" s="52"/>
      <c r="E544" s="52"/>
      <c r="F544" s="52"/>
      <c r="G544" s="52"/>
      <c r="H544" s="52"/>
      <c r="I544" s="52"/>
      <c r="J544" s="52"/>
      <c r="K544" s="52"/>
      <c r="L544" s="52"/>
      <c r="M544" s="52"/>
      <c r="N544" s="52"/>
    </row>
    <row r="545" spans="1:14">
      <c r="A545" s="52"/>
      <c r="B545" s="52"/>
      <c r="C545" s="52"/>
      <c r="D545" s="52"/>
      <c r="E545" s="52"/>
      <c r="F545" s="52"/>
      <c r="G545" s="52"/>
      <c r="H545" s="52"/>
      <c r="I545" s="52"/>
      <c r="J545" s="52"/>
      <c r="K545" s="52"/>
      <c r="L545" s="52"/>
      <c r="M545" s="52"/>
      <c r="N545" s="52"/>
    </row>
    <row r="546" spans="1:14">
      <c r="A546" s="52"/>
      <c r="B546" s="52"/>
      <c r="C546" s="52"/>
      <c r="D546" s="52"/>
      <c r="E546" s="52"/>
      <c r="F546" s="52"/>
      <c r="G546" s="52"/>
      <c r="H546" s="52"/>
      <c r="I546" s="52"/>
      <c r="J546" s="52"/>
      <c r="K546" s="52"/>
      <c r="L546" s="52"/>
      <c r="M546" s="52"/>
      <c r="N546" s="52"/>
    </row>
    <row r="547" spans="1:14">
      <c r="A547" s="52"/>
      <c r="B547" s="52"/>
      <c r="C547" s="52"/>
      <c r="D547" s="52"/>
      <c r="E547" s="52"/>
      <c r="F547" s="52"/>
      <c r="G547" s="52"/>
      <c r="H547" s="52"/>
      <c r="I547" s="52"/>
      <c r="J547" s="52"/>
      <c r="K547" s="52"/>
      <c r="L547" s="52"/>
      <c r="M547" s="52"/>
      <c r="N547" s="52"/>
    </row>
    <row r="548" spans="1:14">
      <c r="A548" s="52"/>
      <c r="B548" s="52"/>
      <c r="C548" s="52"/>
      <c r="D548" s="52"/>
      <c r="E548" s="52"/>
      <c r="F548" s="52"/>
      <c r="G548" s="52"/>
      <c r="H548" s="52"/>
      <c r="I548" s="52"/>
      <c r="J548" s="52"/>
      <c r="K548" s="52"/>
      <c r="L548" s="52"/>
      <c r="M548" s="52"/>
      <c r="N548" s="52"/>
    </row>
    <row r="549" spans="1:14">
      <c r="A549" s="52"/>
      <c r="B549" s="52"/>
      <c r="C549" s="52"/>
      <c r="D549" s="52"/>
      <c r="E549" s="52"/>
      <c r="F549" s="52"/>
      <c r="G549" s="52"/>
      <c r="H549" s="52"/>
      <c r="I549" s="52"/>
      <c r="J549" s="52"/>
      <c r="K549" s="52"/>
      <c r="L549" s="52"/>
      <c r="M549" s="52"/>
      <c r="N549" s="52"/>
    </row>
    <row r="550" spans="1:14">
      <c r="A550" s="52"/>
      <c r="B550" s="52"/>
      <c r="C550" s="52"/>
      <c r="D550" s="52"/>
      <c r="E550" s="52"/>
      <c r="F550" s="52"/>
      <c r="G550" s="52"/>
      <c r="H550" s="52"/>
      <c r="I550" s="52"/>
      <c r="J550" s="52"/>
      <c r="K550" s="52"/>
      <c r="L550" s="52"/>
      <c r="M550" s="52"/>
      <c r="N550" s="52"/>
    </row>
    <row r="551" spans="1:14">
      <c r="A551" s="52"/>
      <c r="B551" s="52"/>
      <c r="C551" s="52"/>
      <c r="D551" s="52"/>
      <c r="E551" s="52"/>
      <c r="F551" s="52"/>
      <c r="G551" s="52"/>
      <c r="H551" s="52"/>
      <c r="I551" s="52"/>
      <c r="J551" s="52"/>
      <c r="K551" s="52"/>
      <c r="L551" s="52"/>
      <c r="M551" s="52"/>
      <c r="N551" s="52"/>
    </row>
    <row r="552" spans="1:14">
      <c r="A552" s="52"/>
      <c r="B552" s="52"/>
      <c r="C552" s="52"/>
      <c r="D552" s="52"/>
      <c r="E552" s="52"/>
      <c r="F552" s="52"/>
      <c r="G552" s="52"/>
      <c r="H552" s="52"/>
      <c r="I552" s="52"/>
      <c r="J552" s="52"/>
      <c r="K552" s="52"/>
      <c r="L552" s="52"/>
      <c r="M552" s="52"/>
      <c r="N552" s="52"/>
    </row>
    <row r="553" spans="1:14">
      <c r="A553" s="52"/>
      <c r="B553" s="52"/>
      <c r="C553" s="52"/>
      <c r="D553" s="52"/>
      <c r="E553" s="52"/>
      <c r="F553" s="52"/>
      <c r="G553" s="52"/>
      <c r="H553" s="52"/>
      <c r="I553" s="52"/>
      <c r="J553" s="52"/>
      <c r="K553" s="52"/>
      <c r="L553" s="52"/>
      <c r="M553" s="52"/>
      <c r="N553" s="52"/>
    </row>
    <row r="554" spans="1:14">
      <c r="A554" s="52"/>
      <c r="B554" s="52"/>
      <c r="C554" s="52"/>
      <c r="D554" s="52"/>
      <c r="E554" s="52"/>
      <c r="F554" s="52"/>
      <c r="G554" s="52"/>
      <c r="H554" s="52"/>
      <c r="I554" s="52"/>
      <c r="J554" s="52"/>
      <c r="K554" s="52"/>
      <c r="L554" s="52"/>
      <c r="M554" s="52"/>
      <c r="N554" s="52"/>
    </row>
    <row r="555" spans="1:14">
      <c r="A555" s="52"/>
      <c r="B555" s="52"/>
      <c r="C555" s="52"/>
      <c r="D555" s="52"/>
      <c r="E555" s="52"/>
      <c r="F555" s="52"/>
      <c r="G555" s="52"/>
      <c r="H555" s="52"/>
      <c r="I555" s="52"/>
      <c r="J555" s="52"/>
      <c r="K555" s="52"/>
      <c r="L555" s="52"/>
      <c r="M555" s="52"/>
      <c r="N555" s="52"/>
    </row>
    <row r="556" spans="1:14">
      <c r="A556" s="52"/>
      <c r="B556" s="52"/>
      <c r="C556" s="52"/>
      <c r="D556" s="52"/>
      <c r="E556" s="52"/>
      <c r="F556" s="52"/>
      <c r="G556" s="52"/>
      <c r="H556" s="52"/>
      <c r="I556" s="52"/>
      <c r="J556" s="52"/>
      <c r="K556" s="52"/>
      <c r="L556" s="52"/>
      <c r="M556" s="52"/>
      <c r="N556" s="52"/>
    </row>
    <row r="557" spans="1:14">
      <c r="A557" s="52"/>
      <c r="B557" s="52"/>
      <c r="C557" s="52"/>
      <c r="D557" s="52"/>
      <c r="E557" s="52"/>
      <c r="F557" s="52"/>
      <c r="G557" s="52"/>
      <c r="H557" s="52"/>
      <c r="I557" s="52"/>
      <c r="J557" s="52"/>
      <c r="K557" s="52"/>
      <c r="L557" s="52"/>
      <c r="M557" s="52"/>
      <c r="N557" s="52"/>
    </row>
    <row r="558" spans="1:14">
      <c r="A558" s="52"/>
      <c r="B558" s="52"/>
      <c r="C558" s="52"/>
      <c r="D558" s="52"/>
      <c r="E558" s="52"/>
      <c r="F558" s="52"/>
      <c r="G558" s="52"/>
      <c r="H558" s="52"/>
      <c r="I558" s="52"/>
      <c r="J558" s="52"/>
      <c r="K558" s="52"/>
      <c r="L558" s="52"/>
      <c r="M558" s="52"/>
      <c r="N558" s="52"/>
    </row>
    <row r="559" spans="1:14">
      <c r="A559" s="52"/>
      <c r="B559" s="52"/>
      <c r="C559" s="52"/>
      <c r="D559" s="52"/>
      <c r="E559" s="52"/>
      <c r="F559" s="52"/>
      <c r="G559" s="52"/>
      <c r="H559" s="52"/>
      <c r="I559" s="52"/>
      <c r="J559" s="52"/>
      <c r="K559" s="52"/>
      <c r="L559" s="52"/>
      <c r="M559" s="52"/>
      <c r="N559" s="52"/>
    </row>
    <row r="560" spans="1:14">
      <c r="A560" s="52"/>
      <c r="B560" s="52"/>
      <c r="C560" s="52"/>
      <c r="D560" s="52"/>
      <c r="E560" s="52"/>
      <c r="F560" s="52"/>
      <c r="G560" s="52"/>
      <c r="H560" s="52"/>
      <c r="I560" s="52"/>
      <c r="J560" s="52"/>
      <c r="K560" s="52"/>
      <c r="L560" s="52"/>
      <c r="M560" s="52"/>
      <c r="N560" s="52"/>
    </row>
    <row r="561" spans="1:14">
      <c r="A561" s="52"/>
      <c r="B561" s="52"/>
      <c r="C561" s="52"/>
      <c r="D561" s="52"/>
      <c r="E561" s="52"/>
      <c r="F561" s="52"/>
      <c r="G561" s="52"/>
      <c r="H561" s="52"/>
      <c r="I561" s="52"/>
      <c r="J561" s="52"/>
      <c r="K561" s="52"/>
      <c r="L561" s="52"/>
      <c r="M561" s="52"/>
      <c r="N561" s="52"/>
    </row>
    <row r="562" spans="1:14">
      <c r="A562" s="52"/>
      <c r="B562" s="52"/>
      <c r="C562" s="52"/>
      <c r="D562" s="52"/>
      <c r="E562" s="52"/>
      <c r="F562" s="52"/>
      <c r="G562" s="52"/>
      <c r="H562" s="52"/>
      <c r="I562" s="52"/>
      <c r="J562" s="52"/>
      <c r="K562" s="52"/>
      <c r="L562" s="52"/>
      <c r="M562" s="52"/>
      <c r="N562" s="52"/>
    </row>
    <row r="563" spans="1:14">
      <c r="A563" s="52"/>
      <c r="B563" s="52"/>
      <c r="C563" s="52"/>
      <c r="D563" s="52"/>
      <c r="E563" s="52"/>
      <c r="F563" s="52"/>
      <c r="G563" s="52"/>
      <c r="H563" s="52"/>
      <c r="I563" s="52"/>
      <c r="J563" s="52"/>
      <c r="K563" s="52"/>
      <c r="L563" s="52"/>
      <c r="M563" s="52"/>
      <c r="N563" s="52"/>
    </row>
    <row r="564" spans="1:14">
      <c r="A564" s="52"/>
      <c r="B564" s="52"/>
      <c r="C564" s="52"/>
      <c r="D564" s="52"/>
      <c r="E564" s="52"/>
      <c r="F564" s="52"/>
      <c r="G564" s="52"/>
      <c r="H564" s="52"/>
      <c r="I564" s="52"/>
      <c r="J564" s="52"/>
      <c r="K564" s="52"/>
      <c r="L564" s="52"/>
      <c r="M564" s="52"/>
      <c r="N564" s="52"/>
    </row>
    <row r="565" spans="1:14">
      <c r="A565" s="52"/>
      <c r="B565" s="52"/>
      <c r="C565" s="52"/>
      <c r="D565" s="52"/>
      <c r="E565" s="52"/>
      <c r="F565" s="52"/>
      <c r="G565" s="52"/>
      <c r="H565" s="52"/>
      <c r="I565" s="52"/>
      <c r="J565" s="52"/>
      <c r="K565" s="52"/>
      <c r="L565" s="52"/>
      <c r="M565" s="52"/>
      <c r="N565" s="52"/>
    </row>
    <row r="566" spans="1:14">
      <c r="A566" s="52"/>
      <c r="B566" s="52"/>
      <c r="C566" s="52"/>
      <c r="D566" s="52"/>
      <c r="E566" s="52"/>
      <c r="F566" s="52"/>
      <c r="G566" s="52"/>
      <c r="H566" s="52"/>
      <c r="I566" s="52"/>
      <c r="J566" s="52"/>
      <c r="K566" s="52"/>
      <c r="L566" s="52"/>
      <c r="M566" s="52"/>
      <c r="N566" s="52"/>
    </row>
    <row r="567" spans="1:14">
      <c r="A567" s="52"/>
      <c r="B567" s="52"/>
      <c r="C567" s="52"/>
      <c r="D567" s="52"/>
      <c r="E567" s="52"/>
      <c r="F567" s="52"/>
      <c r="G567" s="52"/>
      <c r="H567" s="52"/>
      <c r="I567" s="52"/>
      <c r="J567" s="52"/>
      <c r="K567" s="52"/>
      <c r="L567" s="52"/>
      <c r="M567" s="52"/>
      <c r="N567" s="52"/>
    </row>
    <row r="568" spans="1:14">
      <c r="A568" s="52"/>
      <c r="B568" s="52"/>
      <c r="C568" s="52"/>
      <c r="D568" s="52"/>
      <c r="E568" s="52"/>
      <c r="F568" s="52"/>
      <c r="G568" s="52"/>
      <c r="H568" s="52"/>
      <c r="I568" s="52"/>
      <c r="J568" s="52"/>
      <c r="K568" s="52"/>
      <c r="L568" s="52"/>
      <c r="M568" s="52"/>
      <c r="N568" s="52"/>
    </row>
    <row r="569" spans="1:14">
      <c r="A569" s="52"/>
      <c r="B569" s="52"/>
      <c r="C569" s="52"/>
      <c r="D569" s="52"/>
      <c r="E569" s="52"/>
      <c r="F569" s="52"/>
      <c r="G569" s="52"/>
      <c r="H569" s="52"/>
      <c r="I569" s="52"/>
      <c r="J569" s="52"/>
      <c r="K569" s="52"/>
      <c r="L569" s="52"/>
      <c r="M569" s="52"/>
      <c r="N569" s="52"/>
    </row>
    <row r="570" spans="1:14">
      <c r="A570" s="52"/>
      <c r="B570" s="52"/>
      <c r="C570" s="52"/>
      <c r="D570" s="52"/>
      <c r="E570" s="52"/>
      <c r="F570" s="52"/>
      <c r="G570" s="52"/>
      <c r="H570" s="52"/>
      <c r="I570" s="52"/>
      <c r="J570" s="52"/>
      <c r="K570" s="52"/>
      <c r="L570" s="52"/>
      <c r="M570" s="52"/>
      <c r="N570" s="52"/>
    </row>
    <row r="571" spans="1:14">
      <c r="A571" s="52"/>
      <c r="B571" s="52"/>
      <c r="C571" s="52"/>
      <c r="D571" s="52"/>
      <c r="E571" s="52"/>
      <c r="F571" s="52"/>
      <c r="G571" s="52"/>
      <c r="H571" s="52"/>
      <c r="I571" s="52"/>
      <c r="J571" s="52"/>
      <c r="K571" s="52"/>
      <c r="L571" s="52"/>
      <c r="M571" s="52"/>
      <c r="N571" s="52"/>
    </row>
    <row r="572" spans="1:14">
      <c r="A572" s="52"/>
      <c r="B572" s="52"/>
      <c r="C572" s="52"/>
      <c r="D572" s="52"/>
      <c r="E572" s="52"/>
      <c r="F572" s="52"/>
      <c r="G572" s="52"/>
      <c r="H572" s="52"/>
      <c r="I572" s="52"/>
      <c r="J572" s="52"/>
      <c r="K572" s="52"/>
      <c r="L572" s="52"/>
      <c r="M572" s="52"/>
      <c r="N572" s="52"/>
    </row>
    <row r="573" spans="1:14">
      <c r="A573" s="52"/>
      <c r="B573" s="52"/>
      <c r="C573" s="52"/>
      <c r="D573" s="52"/>
      <c r="E573" s="52"/>
      <c r="F573" s="52"/>
      <c r="G573" s="52"/>
      <c r="H573" s="52"/>
      <c r="I573" s="52"/>
      <c r="J573" s="52"/>
      <c r="K573" s="52"/>
      <c r="L573" s="52"/>
      <c r="M573" s="52"/>
      <c r="N573" s="52"/>
    </row>
    <row r="574" spans="1:14">
      <c r="A574" s="52"/>
      <c r="B574" s="52"/>
      <c r="C574" s="52"/>
      <c r="D574" s="52"/>
      <c r="E574" s="52"/>
      <c r="F574" s="52"/>
      <c r="G574" s="52"/>
      <c r="H574" s="52"/>
      <c r="I574" s="52"/>
      <c r="J574" s="52"/>
      <c r="K574" s="52"/>
      <c r="L574" s="52"/>
      <c r="M574" s="52"/>
      <c r="N574" s="52"/>
    </row>
    <row r="575" spans="1:14">
      <c r="A575" s="52"/>
      <c r="B575" s="52"/>
      <c r="C575" s="52"/>
      <c r="D575" s="52"/>
      <c r="E575" s="52"/>
      <c r="F575" s="52"/>
      <c r="G575" s="52"/>
      <c r="H575" s="52"/>
      <c r="I575" s="52"/>
      <c r="J575" s="52"/>
      <c r="K575" s="52"/>
      <c r="L575" s="52"/>
      <c r="M575" s="52"/>
      <c r="N575" s="52"/>
    </row>
    <row r="576" spans="1:14">
      <c r="A576" s="52"/>
      <c r="B576" s="52"/>
      <c r="C576" s="52"/>
      <c r="D576" s="52"/>
      <c r="E576" s="52"/>
      <c r="F576" s="52"/>
      <c r="G576" s="52"/>
      <c r="H576" s="52"/>
      <c r="I576" s="52"/>
      <c r="J576" s="52"/>
      <c r="K576" s="52"/>
      <c r="L576" s="52"/>
      <c r="M576" s="52"/>
      <c r="N576" s="52"/>
    </row>
    <row r="577" spans="1:14">
      <c r="A577" s="52"/>
      <c r="B577" s="52"/>
      <c r="C577" s="52"/>
      <c r="D577" s="52"/>
      <c r="E577" s="52"/>
      <c r="F577" s="52"/>
      <c r="G577" s="52"/>
      <c r="H577" s="52"/>
      <c r="I577" s="52"/>
      <c r="J577" s="52"/>
      <c r="K577" s="52"/>
      <c r="L577" s="52"/>
      <c r="M577" s="52"/>
      <c r="N577" s="52"/>
    </row>
    <row r="578" spans="1:14">
      <c r="A578" s="52"/>
      <c r="B578" s="52"/>
      <c r="C578" s="52"/>
      <c r="D578" s="52"/>
      <c r="E578" s="52"/>
      <c r="F578" s="52"/>
      <c r="G578" s="52"/>
      <c r="H578" s="52"/>
      <c r="I578" s="52"/>
      <c r="J578" s="52"/>
      <c r="K578" s="52"/>
      <c r="L578" s="52"/>
      <c r="M578" s="52"/>
      <c r="N578" s="52"/>
    </row>
    <row r="579" spans="1:14">
      <c r="A579" s="52"/>
      <c r="B579" s="52"/>
      <c r="C579" s="52"/>
      <c r="D579" s="52"/>
      <c r="E579" s="52"/>
      <c r="F579" s="52"/>
      <c r="G579" s="52"/>
      <c r="H579" s="52"/>
      <c r="I579" s="52"/>
      <c r="J579" s="52"/>
      <c r="K579" s="52"/>
      <c r="L579" s="52"/>
      <c r="M579" s="52"/>
      <c r="N579" s="52"/>
    </row>
    <row r="580" spans="1:14">
      <c r="A580" s="52"/>
      <c r="B580" s="52"/>
      <c r="C580" s="52"/>
      <c r="D580" s="52"/>
      <c r="E580" s="52"/>
      <c r="F580" s="52"/>
      <c r="G580" s="52"/>
      <c r="H580" s="52"/>
      <c r="I580" s="52"/>
      <c r="J580" s="52"/>
      <c r="K580" s="52"/>
      <c r="L580" s="52"/>
      <c r="M580" s="52"/>
      <c r="N580" s="52"/>
    </row>
    <row r="581" spans="1:14">
      <c r="A581" s="52"/>
      <c r="B581" s="52"/>
      <c r="C581" s="52"/>
      <c r="D581" s="52"/>
      <c r="E581" s="52"/>
      <c r="F581" s="52"/>
      <c r="G581" s="52"/>
      <c r="H581" s="52"/>
      <c r="I581" s="52"/>
      <c r="J581" s="52"/>
      <c r="K581" s="52"/>
      <c r="L581" s="52"/>
      <c r="M581" s="52"/>
      <c r="N581" s="52"/>
    </row>
    <row r="582" spans="1:14">
      <c r="A582" s="52"/>
      <c r="B582" s="52"/>
      <c r="C582" s="52"/>
      <c r="D582" s="52"/>
      <c r="E582" s="52"/>
      <c r="F582" s="52"/>
      <c r="G582" s="52"/>
      <c r="H582" s="52"/>
      <c r="I582" s="52"/>
      <c r="J582" s="52"/>
      <c r="K582" s="52"/>
      <c r="L582" s="52"/>
      <c r="M582" s="52"/>
      <c r="N582" s="52"/>
    </row>
    <row r="583" spans="1:14">
      <c r="A583" s="52"/>
      <c r="B583" s="52"/>
      <c r="C583" s="52"/>
      <c r="D583" s="52"/>
      <c r="E583" s="52"/>
      <c r="F583" s="52"/>
      <c r="G583" s="52"/>
      <c r="H583" s="52"/>
      <c r="I583" s="52"/>
      <c r="J583" s="52"/>
      <c r="K583" s="52"/>
      <c r="L583" s="52"/>
      <c r="M583" s="52"/>
      <c r="N583" s="52"/>
    </row>
    <row r="584" spans="1:14">
      <c r="A584" s="52"/>
      <c r="B584" s="52"/>
      <c r="C584" s="52"/>
      <c r="D584" s="52"/>
      <c r="E584" s="52"/>
      <c r="F584" s="52"/>
      <c r="G584" s="52"/>
      <c r="H584" s="52"/>
      <c r="I584" s="52"/>
      <c r="J584" s="52"/>
      <c r="K584" s="52"/>
      <c r="L584" s="52"/>
      <c r="M584" s="52"/>
      <c r="N584" s="52"/>
    </row>
    <row r="585" spans="1:14">
      <c r="A585" s="52"/>
      <c r="B585" s="52"/>
      <c r="C585" s="52"/>
      <c r="D585" s="52"/>
      <c r="E585" s="52"/>
      <c r="F585" s="52"/>
      <c r="G585" s="52"/>
      <c r="H585" s="52"/>
      <c r="I585" s="52"/>
      <c r="J585" s="52"/>
      <c r="K585" s="52"/>
      <c r="L585" s="52"/>
      <c r="M585" s="52"/>
      <c r="N585" s="52"/>
    </row>
    <row r="586" spans="1:14">
      <c r="A586" s="52"/>
      <c r="B586" s="52"/>
      <c r="C586" s="52"/>
      <c r="D586" s="52"/>
      <c r="E586" s="52"/>
      <c r="F586" s="52"/>
      <c r="G586" s="52"/>
      <c r="H586" s="52"/>
      <c r="I586" s="52"/>
      <c r="J586" s="52"/>
      <c r="K586" s="52"/>
      <c r="L586" s="52"/>
      <c r="M586" s="52"/>
      <c r="N586" s="52"/>
    </row>
    <row r="587" spans="1:14">
      <c r="A587" s="52"/>
      <c r="B587" s="52"/>
      <c r="C587" s="52"/>
      <c r="D587" s="52"/>
      <c r="E587" s="52"/>
      <c r="F587" s="52"/>
      <c r="G587" s="52"/>
      <c r="H587" s="52"/>
      <c r="I587" s="52"/>
      <c r="J587" s="52"/>
      <c r="K587" s="52"/>
      <c r="L587" s="52"/>
      <c r="M587" s="52"/>
      <c r="N587" s="52"/>
    </row>
    <row r="588" spans="1:14">
      <c r="A588" s="52"/>
      <c r="B588" s="52"/>
      <c r="C588" s="52"/>
      <c r="D588" s="52"/>
      <c r="E588" s="52"/>
      <c r="F588" s="52"/>
      <c r="G588" s="52"/>
      <c r="H588" s="52"/>
      <c r="I588" s="52"/>
      <c r="J588" s="52"/>
      <c r="K588" s="52"/>
      <c r="L588" s="52"/>
      <c r="M588" s="52"/>
      <c r="N588" s="52"/>
    </row>
    <row r="589" spans="1:14">
      <c r="A589" s="52"/>
      <c r="B589" s="52"/>
      <c r="C589" s="52"/>
      <c r="D589" s="52"/>
      <c r="E589" s="52"/>
      <c r="F589" s="52"/>
      <c r="G589" s="52"/>
      <c r="H589" s="52"/>
      <c r="I589" s="52"/>
      <c r="J589" s="52"/>
      <c r="K589" s="52"/>
      <c r="L589" s="52"/>
      <c r="M589" s="52"/>
      <c r="N589" s="52"/>
    </row>
    <row r="590" spans="1:14">
      <c r="A590" s="52"/>
      <c r="B590" s="52"/>
      <c r="C590" s="52"/>
      <c r="D590" s="52"/>
      <c r="E590" s="52"/>
      <c r="F590" s="52"/>
      <c r="G590" s="52"/>
      <c r="H590" s="52"/>
      <c r="I590" s="52"/>
      <c r="J590" s="52"/>
      <c r="K590" s="52"/>
      <c r="L590" s="52"/>
      <c r="M590" s="52"/>
      <c r="N590" s="52"/>
    </row>
    <row r="591" spans="1:14">
      <c r="A591" s="52"/>
      <c r="B591" s="52"/>
      <c r="C591" s="52"/>
      <c r="D591" s="52"/>
      <c r="E591" s="52"/>
      <c r="F591" s="52"/>
      <c r="G591" s="52"/>
      <c r="H591" s="52"/>
      <c r="I591" s="52"/>
      <c r="J591" s="52"/>
      <c r="K591" s="52"/>
      <c r="L591" s="52"/>
      <c r="M591" s="52"/>
      <c r="N591" s="52"/>
    </row>
    <row r="592" spans="1:14">
      <c r="A592" s="52"/>
      <c r="B592" s="52"/>
      <c r="C592" s="52"/>
      <c r="D592" s="52"/>
      <c r="E592" s="52"/>
      <c r="F592" s="52"/>
      <c r="G592" s="52"/>
      <c r="H592" s="52"/>
      <c r="I592" s="52"/>
      <c r="J592" s="52"/>
      <c r="K592" s="52"/>
      <c r="L592" s="52"/>
      <c r="M592" s="52"/>
      <c r="N592" s="52"/>
    </row>
    <row r="593" spans="1:14">
      <c r="A593" s="52"/>
      <c r="B593" s="52"/>
      <c r="C593" s="52"/>
      <c r="D593" s="52"/>
      <c r="E593" s="52"/>
      <c r="F593" s="52"/>
      <c r="G593" s="52"/>
      <c r="H593" s="52"/>
      <c r="I593" s="52"/>
      <c r="J593" s="52"/>
      <c r="K593" s="52"/>
      <c r="L593" s="52"/>
      <c r="M593" s="52"/>
      <c r="N593" s="52"/>
    </row>
    <row r="594" spans="1:14">
      <c r="A594" s="52"/>
      <c r="B594" s="52"/>
      <c r="C594" s="52"/>
      <c r="D594" s="52"/>
      <c r="E594" s="52"/>
      <c r="F594" s="52"/>
      <c r="G594" s="52"/>
      <c r="H594" s="52"/>
      <c r="I594" s="52"/>
      <c r="J594" s="52"/>
      <c r="K594" s="52"/>
      <c r="L594" s="52"/>
      <c r="M594" s="52"/>
      <c r="N594" s="52"/>
    </row>
    <row r="595" spans="1:14">
      <c r="A595" s="52"/>
      <c r="B595" s="52"/>
      <c r="C595" s="52"/>
      <c r="D595" s="52"/>
      <c r="E595" s="52"/>
      <c r="F595" s="52"/>
      <c r="G595" s="52"/>
      <c r="H595" s="52"/>
      <c r="I595" s="52"/>
      <c r="J595" s="52"/>
      <c r="K595" s="52"/>
      <c r="L595" s="52"/>
      <c r="M595" s="52"/>
      <c r="N595" s="52"/>
    </row>
    <row r="596" spans="1:14">
      <c r="A596" s="52"/>
      <c r="B596" s="52"/>
      <c r="C596" s="52"/>
      <c r="D596" s="52"/>
      <c r="E596" s="52"/>
      <c r="F596" s="52"/>
      <c r="G596" s="52"/>
      <c r="H596" s="52"/>
      <c r="I596" s="52"/>
      <c r="J596" s="52"/>
      <c r="K596" s="52"/>
      <c r="L596" s="52"/>
      <c r="M596" s="52"/>
      <c r="N596" s="52"/>
    </row>
    <row r="597" spans="1:14">
      <c r="A597" s="52"/>
      <c r="B597" s="52"/>
      <c r="C597" s="52"/>
      <c r="D597" s="52"/>
      <c r="E597" s="52"/>
      <c r="F597" s="52"/>
      <c r="G597" s="52"/>
      <c r="H597" s="52"/>
      <c r="I597" s="52"/>
      <c r="J597" s="52"/>
      <c r="K597" s="52"/>
      <c r="L597" s="52"/>
      <c r="M597" s="52"/>
      <c r="N597" s="52"/>
    </row>
    <row r="598" spans="1:14">
      <c r="A598" s="52"/>
      <c r="B598" s="52"/>
      <c r="C598" s="52"/>
      <c r="D598" s="52"/>
      <c r="E598" s="52"/>
      <c r="F598" s="52"/>
      <c r="G598" s="52"/>
      <c r="H598" s="52"/>
      <c r="I598" s="52"/>
      <c r="J598" s="52"/>
      <c r="K598" s="52"/>
      <c r="L598" s="52"/>
      <c r="M598" s="52"/>
      <c r="N598" s="52"/>
    </row>
    <row r="599" spans="1:14">
      <c r="A599" s="52"/>
      <c r="B599" s="52"/>
      <c r="C599" s="52"/>
      <c r="D599" s="52"/>
      <c r="E599" s="52"/>
      <c r="F599" s="52"/>
      <c r="G599" s="52"/>
      <c r="H599" s="52"/>
      <c r="I599" s="52"/>
      <c r="J599" s="52"/>
      <c r="K599" s="52"/>
      <c r="L599" s="52"/>
      <c r="M599" s="52"/>
      <c r="N599" s="52"/>
    </row>
    <row r="600" spans="1:14">
      <c r="A600" s="52"/>
      <c r="B600" s="52"/>
      <c r="C600" s="52"/>
      <c r="D600" s="52"/>
      <c r="E600" s="52"/>
      <c r="F600" s="52"/>
      <c r="G600" s="52"/>
      <c r="H600" s="52"/>
      <c r="I600" s="52"/>
      <c r="J600" s="52"/>
      <c r="K600" s="52"/>
      <c r="L600" s="52"/>
      <c r="M600" s="52"/>
      <c r="N600" s="52"/>
    </row>
    <row r="601" spans="1:14">
      <c r="A601" s="52"/>
      <c r="B601" s="52"/>
      <c r="C601" s="52"/>
      <c r="D601" s="52"/>
      <c r="E601" s="52"/>
      <c r="F601" s="52"/>
      <c r="G601" s="52"/>
      <c r="H601" s="52"/>
      <c r="I601" s="52"/>
      <c r="J601" s="52"/>
      <c r="K601" s="52"/>
      <c r="L601" s="52"/>
      <c r="M601" s="52"/>
      <c r="N601" s="52"/>
    </row>
    <row r="602" spans="1:14">
      <c r="A602" s="52"/>
      <c r="B602" s="52"/>
      <c r="C602" s="52"/>
      <c r="D602" s="52"/>
      <c r="E602" s="52"/>
      <c r="F602" s="52"/>
      <c r="G602" s="52"/>
      <c r="H602" s="52"/>
      <c r="I602" s="52"/>
      <c r="J602" s="52"/>
      <c r="K602" s="52"/>
      <c r="L602" s="52"/>
      <c r="M602" s="52"/>
      <c r="N602" s="52"/>
    </row>
    <row r="603" spans="1:14">
      <c r="A603" s="52"/>
      <c r="B603" s="52"/>
      <c r="C603" s="52"/>
      <c r="D603" s="52"/>
      <c r="E603" s="52"/>
      <c r="F603" s="52"/>
      <c r="G603" s="52"/>
      <c r="H603" s="52"/>
      <c r="I603" s="52"/>
      <c r="J603" s="52"/>
      <c r="K603" s="52"/>
      <c r="L603" s="52"/>
      <c r="M603" s="52"/>
      <c r="N603" s="52"/>
    </row>
    <row r="604" spans="1:14">
      <c r="A604" s="52"/>
      <c r="B604" s="52"/>
      <c r="C604" s="52"/>
      <c r="D604" s="52"/>
      <c r="E604" s="52"/>
      <c r="F604" s="52"/>
      <c r="G604" s="52"/>
      <c r="H604" s="52"/>
      <c r="I604" s="52"/>
      <c r="J604" s="52"/>
      <c r="K604" s="52"/>
      <c r="L604" s="52"/>
      <c r="M604" s="52"/>
      <c r="N604" s="52"/>
    </row>
    <row r="605" spans="1:14">
      <c r="A605" s="52"/>
      <c r="B605" s="52"/>
      <c r="C605" s="52"/>
      <c r="D605" s="52"/>
      <c r="E605" s="52"/>
      <c r="F605" s="52"/>
      <c r="G605" s="52"/>
      <c r="H605" s="52"/>
      <c r="I605" s="52"/>
      <c r="J605" s="52"/>
      <c r="K605" s="52"/>
      <c r="L605" s="52"/>
      <c r="M605" s="52"/>
      <c r="N605" s="52"/>
    </row>
    <row r="606" spans="1:14">
      <c r="A606" s="52"/>
      <c r="B606" s="52"/>
      <c r="C606" s="52"/>
      <c r="D606" s="52"/>
      <c r="E606" s="52"/>
      <c r="F606" s="52"/>
      <c r="G606" s="52"/>
      <c r="H606" s="52"/>
      <c r="I606" s="52"/>
      <c r="J606" s="52"/>
      <c r="K606" s="52"/>
      <c r="L606" s="52"/>
      <c r="M606" s="52"/>
      <c r="N606" s="52"/>
    </row>
    <row r="607" spans="1:14">
      <c r="A607" s="52"/>
      <c r="B607" s="52"/>
      <c r="C607" s="52"/>
      <c r="D607" s="52"/>
      <c r="E607" s="52"/>
      <c r="F607" s="52"/>
      <c r="G607" s="52"/>
      <c r="H607" s="52"/>
      <c r="I607" s="52"/>
      <c r="J607" s="52"/>
      <c r="K607" s="52"/>
      <c r="L607" s="52"/>
      <c r="M607" s="52"/>
      <c r="N607" s="52"/>
    </row>
    <row r="608" spans="1:14">
      <c r="A608" s="52"/>
      <c r="B608" s="52"/>
      <c r="C608" s="52"/>
      <c r="D608" s="52"/>
      <c r="E608" s="52"/>
      <c r="F608" s="52"/>
      <c r="G608" s="52"/>
      <c r="H608" s="52"/>
      <c r="I608" s="52"/>
      <c r="J608" s="52"/>
      <c r="K608" s="52"/>
      <c r="L608" s="52"/>
      <c r="M608" s="52"/>
      <c r="N608" s="52"/>
    </row>
    <row r="609" spans="1:14">
      <c r="A609" s="52"/>
      <c r="B609" s="52"/>
      <c r="C609" s="52"/>
      <c r="D609" s="52"/>
      <c r="E609" s="52"/>
      <c r="F609" s="52"/>
      <c r="G609" s="52"/>
      <c r="H609" s="52"/>
      <c r="I609" s="52"/>
      <c r="J609" s="52"/>
      <c r="K609" s="52"/>
      <c r="L609" s="52"/>
      <c r="M609" s="52"/>
      <c r="N609" s="52"/>
    </row>
    <row r="610" spans="1:14">
      <c r="A610" s="52"/>
      <c r="B610" s="52"/>
      <c r="C610" s="52"/>
      <c r="D610" s="52"/>
      <c r="E610" s="52"/>
      <c r="F610" s="52"/>
      <c r="G610" s="52"/>
      <c r="H610" s="52"/>
      <c r="I610" s="52"/>
      <c r="J610" s="52"/>
      <c r="K610" s="52"/>
      <c r="L610" s="52"/>
      <c r="M610" s="52"/>
      <c r="N610" s="52"/>
    </row>
    <row r="611" spans="1:14">
      <c r="A611" s="52"/>
      <c r="B611" s="52"/>
      <c r="C611" s="52"/>
      <c r="D611" s="52"/>
      <c r="E611" s="52"/>
      <c r="F611" s="52"/>
      <c r="G611" s="52"/>
      <c r="H611" s="52"/>
      <c r="I611" s="52"/>
      <c r="J611" s="52"/>
      <c r="K611" s="52"/>
      <c r="L611" s="52"/>
      <c r="M611" s="52"/>
      <c r="N611" s="52"/>
    </row>
    <row r="612" spans="1:14">
      <c r="A612" s="52"/>
      <c r="B612" s="52"/>
      <c r="C612" s="52"/>
      <c r="D612" s="52"/>
      <c r="E612" s="52"/>
      <c r="F612" s="52"/>
      <c r="G612" s="52"/>
      <c r="H612" s="52"/>
      <c r="I612" s="52"/>
      <c r="J612" s="52"/>
      <c r="K612" s="52"/>
      <c r="L612" s="52"/>
      <c r="M612" s="52"/>
      <c r="N612" s="52"/>
    </row>
    <row r="613" spans="1:14">
      <c r="A613" s="52"/>
      <c r="B613" s="52"/>
      <c r="C613" s="52"/>
      <c r="D613" s="52"/>
      <c r="E613" s="52"/>
      <c r="F613" s="52"/>
      <c r="G613" s="52"/>
      <c r="H613" s="52"/>
      <c r="I613" s="52"/>
      <c r="J613" s="52"/>
      <c r="K613" s="52"/>
      <c r="L613" s="52"/>
      <c r="M613" s="52"/>
      <c r="N613" s="52"/>
    </row>
    <row r="614" spans="1:14">
      <c r="A614" s="52"/>
      <c r="B614" s="52"/>
      <c r="C614" s="52"/>
      <c r="D614" s="52"/>
      <c r="E614" s="52"/>
      <c r="F614" s="52"/>
      <c r="G614" s="52"/>
      <c r="H614" s="52"/>
      <c r="I614" s="52"/>
      <c r="J614" s="52"/>
      <c r="K614" s="52"/>
      <c r="L614" s="52"/>
      <c r="M614" s="52"/>
      <c r="N614" s="52"/>
    </row>
    <row r="615" spans="1:14">
      <c r="A615" s="52"/>
      <c r="B615" s="52"/>
      <c r="C615" s="52"/>
      <c r="D615" s="52"/>
      <c r="E615" s="52"/>
      <c r="F615" s="52"/>
      <c r="G615" s="52"/>
      <c r="H615" s="52"/>
      <c r="I615" s="52"/>
      <c r="J615" s="52"/>
      <c r="K615" s="52"/>
      <c r="L615" s="52"/>
      <c r="M615" s="52"/>
      <c r="N615" s="52"/>
    </row>
    <row r="616" spans="1:14">
      <c r="A616" s="52"/>
      <c r="B616" s="52"/>
      <c r="C616" s="52"/>
      <c r="D616" s="52"/>
      <c r="E616" s="52"/>
      <c r="F616" s="52"/>
      <c r="G616" s="52"/>
      <c r="H616" s="52"/>
      <c r="I616" s="52"/>
      <c r="J616" s="52"/>
      <c r="K616" s="52"/>
      <c r="L616" s="52"/>
      <c r="M616" s="52"/>
      <c r="N616" s="52"/>
    </row>
    <row r="617" spans="1:14">
      <c r="A617" s="52"/>
      <c r="B617" s="52"/>
      <c r="C617" s="52"/>
      <c r="D617" s="52"/>
      <c r="E617" s="52"/>
      <c r="F617" s="52"/>
      <c r="G617" s="52"/>
      <c r="H617" s="52"/>
      <c r="I617" s="52"/>
      <c r="J617" s="52"/>
      <c r="K617" s="52"/>
      <c r="L617" s="52"/>
      <c r="M617" s="52"/>
      <c r="N617" s="52"/>
    </row>
    <row r="618" spans="1:14">
      <c r="A618" s="52"/>
      <c r="B618" s="52"/>
      <c r="C618" s="52"/>
      <c r="D618" s="52"/>
      <c r="E618" s="52"/>
      <c r="F618" s="52"/>
      <c r="G618" s="52"/>
      <c r="H618" s="52"/>
      <c r="I618" s="52"/>
      <c r="J618" s="52"/>
      <c r="K618" s="52"/>
      <c r="L618" s="52"/>
      <c r="M618" s="52"/>
      <c r="N618" s="52"/>
    </row>
    <row r="619" spans="1:14">
      <c r="A619" s="52"/>
      <c r="B619" s="52"/>
      <c r="C619" s="52"/>
      <c r="D619" s="52"/>
      <c r="E619" s="52"/>
      <c r="F619" s="52"/>
      <c r="G619" s="52"/>
      <c r="H619" s="52"/>
      <c r="I619" s="52"/>
      <c r="J619" s="52"/>
      <c r="K619" s="52"/>
      <c r="L619" s="52"/>
      <c r="M619" s="52"/>
      <c r="N619" s="52"/>
    </row>
    <row r="620" spans="1:14">
      <c r="A620" s="52"/>
      <c r="B620" s="52"/>
      <c r="C620" s="52"/>
      <c r="D620" s="52"/>
      <c r="E620" s="52"/>
      <c r="F620" s="52"/>
      <c r="G620" s="52"/>
      <c r="H620" s="52"/>
      <c r="I620" s="52"/>
      <c r="J620" s="52"/>
      <c r="K620" s="52"/>
      <c r="L620" s="52"/>
      <c r="M620" s="52"/>
      <c r="N620" s="52"/>
    </row>
    <row r="621" spans="1:14">
      <c r="A621" s="52"/>
      <c r="B621" s="52"/>
      <c r="C621" s="52"/>
      <c r="D621" s="52"/>
      <c r="E621" s="52"/>
      <c r="F621" s="52"/>
      <c r="G621" s="52"/>
      <c r="H621" s="52"/>
      <c r="I621" s="52"/>
      <c r="J621" s="52"/>
      <c r="K621" s="52"/>
      <c r="L621" s="52"/>
      <c r="M621" s="52"/>
      <c r="N621" s="52"/>
    </row>
    <row r="622" spans="1:14">
      <c r="A622" s="52"/>
      <c r="B622" s="52"/>
      <c r="C622" s="52"/>
      <c r="D622" s="52"/>
      <c r="E622" s="52"/>
      <c r="F622" s="52"/>
      <c r="G622" s="52"/>
      <c r="H622" s="52"/>
      <c r="I622" s="52"/>
      <c r="J622" s="52"/>
      <c r="K622" s="52"/>
      <c r="L622" s="52"/>
      <c r="M622" s="52"/>
      <c r="N622" s="52"/>
    </row>
    <row r="623" spans="1:14">
      <c r="A623" s="52"/>
      <c r="B623" s="52"/>
      <c r="C623" s="52"/>
      <c r="D623" s="52"/>
      <c r="E623" s="52"/>
      <c r="F623" s="52"/>
      <c r="G623" s="52"/>
      <c r="H623" s="52"/>
      <c r="I623" s="52"/>
      <c r="J623" s="52"/>
      <c r="K623" s="52"/>
      <c r="L623" s="52"/>
      <c r="M623" s="52"/>
      <c r="N623" s="52"/>
    </row>
    <row r="624" spans="1:14">
      <c r="A624" s="52"/>
      <c r="B624" s="52"/>
      <c r="C624" s="52"/>
      <c r="D624" s="52"/>
      <c r="E624" s="52"/>
      <c r="F624" s="52"/>
      <c r="G624" s="52"/>
      <c r="H624" s="52"/>
      <c r="I624" s="52"/>
      <c r="J624" s="52"/>
      <c r="K624" s="52"/>
      <c r="L624" s="52"/>
      <c r="M624" s="52"/>
      <c r="N624" s="52"/>
    </row>
    <row r="625" spans="1:14">
      <c r="A625" s="52"/>
      <c r="B625" s="52"/>
      <c r="C625" s="52"/>
      <c r="D625" s="52"/>
      <c r="E625" s="52"/>
      <c r="F625" s="52"/>
      <c r="G625" s="52"/>
      <c r="H625" s="52"/>
      <c r="I625" s="52"/>
      <c r="J625" s="52"/>
      <c r="K625" s="52"/>
      <c r="L625" s="52"/>
      <c r="M625" s="52"/>
      <c r="N625" s="52"/>
    </row>
    <row r="626" spans="1:14">
      <c r="A626" s="52"/>
      <c r="B626" s="52"/>
      <c r="C626" s="52"/>
      <c r="D626" s="52"/>
      <c r="E626" s="52"/>
      <c r="F626" s="52"/>
      <c r="G626" s="52"/>
      <c r="H626" s="52"/>
      <c r="I626" s="52"/>
      <c r="J626" s="52"/>
      <c r="K626" s="52"/>
      <c r="L626" s="52"/>
      <c r="M626" s="52"/>
      <c r="N626" s="52"/>
    </row>
    <row r="627" spans="1:14">
      <c r="A627" s="52"/>
      <c r="B627" s="52"/>
      <c r="C627" s="52"/>
      <c r="D627" s="52"/>
      <c r="E627" s="52"/>
      <c r="F627" s="52"/>
      <c r="G627" s="52"/>
      <c r="H627" s="52"/>
      <c r="I627" s="52"/>
      <c r="J627" s="52"/>
      <c r="K627" s="52"/>
      <c r="L627" s="52"/>
      <c r="M627" s="52"/>
      <c r="N627" s="52"/>
    </row>
    <row r="628" spans="1:14">
      <c r="A628" s="52"/>
      <c r="B628" s="52"/>
      <c r="C628" s="52"/>
      <c r="D628" s="52"/>
      <c r="E628" s="52"/>
      <c r="F628" s="52"/>
      <c r="G628" s="52"/>
      <c r="H628" s="52"/>
      <c r="I628" s="52"/>
      <c r="J628" s="52"/>
      <c r="K628" s="52"/>
      <c r="L628" s="52"/>
      <c r="M628" s="52"/>
      <c r="N628" s="52"/>
    </row>
    <row r="629" spans="1:14">
      <c r="A629" s="52"/>
      <c r="B629" s="52"/>
      <c r="C629" s="52"/>
      <c r="D629" s="52"/>
      <c r="E629" s="52"/>
      <c r="F629" s="52"/>
      <c r="G629" s="52"/>
      <c r="H629" s="52"/>
      <c r="I629" s="52"/>
      <c r="J629" s="52"/>
      <c r="K629" s="52"/>
      <c r="L629" s="52"/>
      <c r="M629" s="52"/>
      <c r="N629" s="52"/>
    </row>
    <row r="630" spans="1:14">
      <c r="A630" s="52"/>
      <c r="B630" s="52"/>
      <c r="C630" s="52"/>
      <c r="D630" s="52"/>
      <c r="E630" s="52"/>
      <c r="F630" s="52"/>
      <c r="G630" s="52"/>
      <c r="H630" s="52"/>
      <c r="I630" s="52"/>
      <c r="J630" s="52"/>
      <c r="K630" s="52"/>
      <c r="L630" s="52"/>
      <c r="M630" s="52"/>
      <c r="N630" s="52"/>
    </row>
    <row r="631" spans="1:14">
      <c r="A631" s="52"/>
      <c r="B631" s="52"/>
      <c r="C631" s="52"/>
      <c r="D631" s="52"/>
      <c r="E631" s="52"/>
      <c r="F631" s="52"/>
      <c r="G631" s="52"/>
      <c r="H631" s="52"/>
      <c r="I631" s="52"/>
      <c r="J631" s="52"/>
      <c r="K631" s="52"/>
      <c r="L631" s="52"/>
      <c r="M631" s="52"/>
      <c r="N631" s="52"/>
    </row>
    <row r="632" spans="1:14">
      <c r="A632" s="52"/>
      <c r="B632" s="52"/>
      <c r="C632" s="52"/>
      <c r="D632" s="52"/>
      <c r="E632" s="52"/>
      <c r="F632" s="52"/>
      <c r="G632" s="52"/>
      <c r="H632" s="52"/>
      <c r="I632" s="52"/>
      <c r="J632" s="52"/>
      <c r="K632" s="52"/>
      <c r="L632" s="52"/>
      <c r="M632" s="52"/>
      <c r="N632" s="52"/>
    </row>
    <row r="633" spans="1:14">
      <c r="A633" s="52"/>
      <c r="B633" s="52"/>
      <c r="C633" s="52"/>
      <c r="D633" s="52"/>
      <c r="E633" s="52"/>
      <c r="F633" s="52"/>
      <c r="G633" s="52"/>
      <c r="H633" s="52"/>
      <c r="I633" s="52"/>
      <c r="J633" s="52"/>
      <c r="K633" s="52"/>
      <c r="L633" s="52"/>
      <c r="M633" s="52"/>
      <c r="N633" s="52"/>
    </row>
    <row r="634" spans="1:14">
      <c r="A634" s="52"/>
      <c r="B634" s="52"/>
      <c r="C634" s="52"/>
      <c r="D634" s="52"/>
      <c r="E634" s="52"/>
      <c r="F634" s="52"/>
      <c r="G634" s="52"/>
      <c r="H634" s="52"/>
      <c r="I634" s="52"/>
      <c r="J634" s="52"/>
      <c r="K634" s="52"/>
      <c r="L634" s="52"/>
      <c r="M634" s="52"/>
      <c r="N634" s="52"/>
    </row>
    <row r="635" spans="1:14">
      <c r="A635" s="52"/>
      <c r="B635" s="52"/>
      <c r="C635" s="52"/>
      <c r="D635" s="52"/>
      <c r="E635" s="52"/>
      <c r="F635" s="52"/>
      <c r="G635" s="52"/>
      <c r="H635" s="52"/>
      <c r="I635" s="52"/>
      <c r="J635" s="52"/>
      <c r="K635" s="52"/>
      <c r="L635" s="52"/>
      <c r="M635" s="52"/>
      <c r="N635" s="52"/>
    </row>
    <row r="636" spans="1:14">
      <c r="A636" s="52"/>
      <c r="B636" s="52"/>
      <c r="C636" s="52"/>
      <c r="D636" s="52"/>
      <c r="E636" s="52"/>
      <c r="F636" s="52"/>
      <c r="G636" s="52"/>
      <c r="H636" s="52"/>
      <c r="I636" s="52"/>
      <c r="J636" s="52"/>
      <c r="K636" s="52"/>
      <c r="L636" s="52"/>
      <c r="M636" s="52"/>
      <c r="N636" s="52"/>
    </row>
    <row r="637" spans="1:14">
      <c r="A637" s="52"/>
      <c r="B637" s="52"/>
      <c r="C637" s="52"/>
      <c r="D637" s="52"/>
      <c r="E637" s="52"/>
      <c r="F637" s="52"/>
      <c r="G637" s="52"/>
      <c r="H637" s="52"/>
      <c r="I637" s="52"/>
      <c r="J637" s="52"/>
      <c r="K637" s="52"/>
      <c r="L637" s="52"/>
      <c r="M637" s="52"/>
      <c r="N637" s="52"/>
    </row>
    <row r="638" spans="1:14">
      <c r="A638" s="52"/>
      <c r="B638" s="52"/>
      <c r="C638" s="52"/>
      <c r="D638" s="52"/>
      <c r="E638" s="52"/>
      <c r="F638" s="52"/>
      <c r="G638" s="52"/>
      <c r="H638" s="52"/>
      <c r="I638" s="52"/>
      <c r="J638" s="52"/>
      <c r="K638" s="52"/>
      <c r="L638" s="52"/>
      <c r="M638" s="52"/>
      <c r="N638" s="52"/>
    </row>
    <row r="639" spans="1:14">
      <c r="A639" s="52"/>
      <c r="B639" s="52"/>
      <c r="C639" s="52"/>
      <c r="D639" s="52"/>
      <c r="E639" s="52"/>
      <c r="F639" s="52"/>
      <c r="G639" s="52"/>
      <c r="H639" s="52"/>
      <c r="I639" s="52"/>
      <c r="J639" s="52"/>
      <c r="K639" s="52"/>
      <c r="L639" s="52"/>
      <c r="M639" s="52"/>
      <c r="N639" s="52"/>
    </row>
    <row r="640" spans="1:14">
      <c r="A640" s="52"/>
      <c r="B640" s="52"/>
      <c r="C640" s="52"/>
      <c r="D640" s="52"/>
      <c r="E640" s="52"/>
      <c r="F640" s="52"/>
      <c r="G640" s="52"/>
      <c r="H640" s="52"/>
      <c r="I640" s="52"/>
      <c r="J640" s="52"/>
      <c r="K640" s="52"/>
      <c r="L640" s="52"/>
      <c r="M640" s="52"/>
      <c r="N640" s="52"/>
    </row>
    <row r="641" spans="1:14">
      <c r="A641" s="52"/>
      <c r="B641" s="52"/>
      <c r="C641" s="52"/>
      <c r="D641" s="52"/>
      <c r="E641" s="52"/>
      <c r="F641" s="52"/>
      <c r="G641" s="52"/>
      <c r="H641" s="52"/>
      <c r="I641" s="52"/>
      <c r="J641" s="52"/>
      <c r="K641" s="52"/>
      <c r="L641" s="52"/>
      <c r="M641" s="52"/>
      <c r="N641" s="52"/>
    </row>
    <row r="642" spans="1:14">
      <c r="A642" s="52"/>
      <c r="B642" s="52"/>
      <c r="C642" s="52"/>
      <c r="D642" s="52"/>
      <c r="E642" s="52"/>
      <c r="F642" s="52"/>
      <c r="G642" s="52"/>
      <c r="H642" s="52"/>
      <c r="I642" s="52"/>
      <c r="J642" s="52"/>
      <c r="K642" s="52"/>
      <c r="L642" s="52"/>
      <c r="M642" s="52"/>
      <c r="N642" s="52"/>
    </row>
    <row r="643" spans="1:14">
      <c r="A643" s="52"/>
      <c r="B643" s="52"/>
      <c r="C643" s="52"/>
      <c r="D643" s="52"/>
      <c r="E643" s="52"/>
      <c r="F643" s="52"/>
      <c r="G643" s="52"/>
      <c r="H643" s="52"/>
      <c r="I643" s="52"/>
      <c r="J643" s="52"/>
      <c r="K643" s="52"/>
      <c r="L643" s="52"/>
      <c r="M643" s="52"/>
      <c r="N643" s="52"/>
    </row>
    <row r="644" spans="1:14">
      <c r="A644" s="52"/>
      <c r="B644" s="52"/>
      <c r="C644" s="52"/>
      <c r="D644" s="52"/>
      <c r="E644" s="52"/>
      <c r="F644" s="52"/>
      <c r="G644" s="52"/>
      <c r="H644" s="52"/>
      <c r="I644" s="52"/>
      <c r="J644" s="52"/>
      <c r="K644" s="52"/>
      <c r="L644" s="52"/>
      <c r="M644" s="52"/>
      <c r="N644" s="52"/>
    </row>
    <row r="645" spans="1:14">
      <c r="A645" s="52"/>
      <c r="B645" s="52"/>
      <c r="C645" s="52"/>
      <c r="D645" s="52"/>
      <c r="E645" s="52"/>
      <c r="F645" s="52"/>
      <c r="G645" s="52"/>
      <c r="H645" s="52"/>
      <c r="I645" s="52"/>
      <c r="J645" s="52"/>
      <c r="K645" s="52"/>
      <c r="L645" s="52"/>
      <c r="M645" s="52"/>
      <c r="N645" s="52"/>
    </row>
    <row r="646" spans="1:14">
      <c r="A646" s="52"/>
      <c r="B646" s="52"/>
      <c r="C646" s="52"/>
      <c r="D646" s="52"/>
      <c r="E646" s="52"/>
      <c r="F646" s="52"/>
      <c r="G646" s="52"/>
      <c r="H646" s="52"/>
      <c r="I646" s="52"/>
      <c r="J646" s="52"/>
      <c r="K646" s="52"/>
      <c r="L646" s="52"/>
      <c r="M646" s="52"/>
      <c r="N646" s="52"/>
    </row>
    <row r="647" spans="1:14">
      <c r="A647" s="52"/>
      <c r="B647" s="52"/>
      <c r="C647" s="52"/>
      <c r="D647" s="52"/>
      <c r="E647" s="52"/>
      <c r="F647" s="52"/>
      <c r="G647" s="52"/>
      <c r="H647" s="52"/>
      <c r="I647" s="52"/>
      <c r="J647" s="52"/>
      <c r="K647" s="52"/>
      <c r="L647" s="52"/>
      <c r="M647" s="52"/>
      <c r="N647" s="52"/>
    </row>
    <row r="648" spans="1:14">
      <c r="A648" s="52"/>
      <c r="B648" s="52"/>
      <c r="C648" s="52"/>
      <c r="D648" s="52"/>
      <c r="E648" s="52"/>
      <c r="F648" s="52"/>
      <c r="G648" s="52"/>
      <c r="H648" s="52"/>
      <c r="I648" s="52"/>
      <c r="J648" s="52"/>
      <c r="K648" s="52"/>
      <c r="L648" s="52"/>
      <c r="M648" s="52"/>
      <c r="N648" s="52"/>
    </row>
    <row r="649" spans="1:14">
      <c r="A649" s="52"/>
      <c r="B649" s="52"/>
      <c r="C649" s="52"/>
      <c r="D649" s="52"/>
      <c r="E649" s="52"/>
      <c r="F649" s="52"/>
      <c r="G649" s="52"/>
      <c r="H649" s="52"/>
      <c r="I649" s="52"/>
      <c r="J649" s="52"/>
      <c r="K649" s="52"/>
      <c r="L649" s="52"/>
      <c r="M649" s="52"/>
      <c r="N649" s="52"/>
    </row>
    <row r="650" spans="1:14">
      <c r="A650" s="52"/>
      <c r="B650" s="52"/>
      <c r="C650" s="52"/>
      <c r="D650" s="52"/>
      <c r="E650" s="52"/>
      <c r="F650" s="52"/>
      <c r="G650" s="52"/>
      <c r="H650" s="52"/>
      <c r="I650" s="52"/>
      <c r="J650" s="52"/>
      <c r="K650" s="52"/>
      <c r="L650" s="52"/>
      <c r="M650" s="52"/>
      <c r="N650" s="52"/>
    </row>
    <row r="651" spans="1:14">
      <c r="A651" s="52"/>
      <c r="B651" s="52"/>
      <c r="C651" s="52"/>
      <c r="D651" s="52"/>
      <c r="E651" s="52"/>
      <c r="F651" s="52"/>
      <c r="G651" s="52"/>
      <c r="H651" s="52"/>
      <c r="I651" s="52"/>
      <c r="J651" s="52"/>
      <c r="K651" s="52"/>
      <c r="L651" s="52"/>
      <c r="M651" s="52"/>
      <c r="N651" s="52"/>
    </row>
    <row r="652" spans="1:14">
      <c r="A652" s="52"/>
      <c r="B652" s="52"/>
      <c r="C652" s="52"/>
      <c r="D652" s="52"/>
      <c r="E652" s="52"/>
      <c r="F652" s="52"/>
      <c r="G652" s="52"/>
      <c r="H652" s="52"/>
      <c r="I652" s="52"/>
      <c r="J652" s="52"/>
      <c r="K652" s="52"/>
      <c r="L652" s="52"/>
      <c r="M652" s="52"/>
      <c r="N652" s="52"/>
    </row>
    <row r="653" spans="1:14">
      <c r="A653" s="52"/>
      <c r="B653" s="52"/>
      <c r="C653" s="52"/>
      <c r="D653" s="52"/>
      <c r="E653" s="52"/>
      <c r="F653" s="52"/>
      <c r="G653" s="52"/>
      <c r="H653" s="52"/>
      <c r="I653" s="52"/>
      <c r="J653" s="52"/>
      <c r="K653" s="52"/>
      <c r="L653" s="52"/>
      <c r="M653" s="52"/>
      <c r="N653" s="52"/>
    </row>
    <row r="654" spans="1:14">
      <c r="A654" s="52"/>
      <c r="B654" s="52"/>
      <c r="C654" s="52"/>
      <c r="D654" s="52"/>
      <c r="E654" s="52"/>
      <c r="F654" s="52"/>
      <c r="G654" s="52"/>
      <c r="H654" s="52"/>
      <c r="I654" s="52"/>
      <c r="J654" s="52"/>
      <c r="K654" s="52"/>
      <c r="L654" s="52"/>
      <c r="M654" s="52"/>
      <c r="N654" s="52"/>
    </row>
    <row r="655" spans="1:14">
      <c r="A655" s="52"/>
      <c r="B655" s="52"/>
      <c r="C655" s="52"/>
      <c r="D655" s="52"/>
      <c r="E655" s="52"/>
      <c r="F655" s="52"/>
      <c r="G655" s="52"/>
      <c r="H655" s="52"/>
      <c r="I655" s="52"/>
      <c r="J655" s="52"/>
      <c r="K655" s="52"/>
      <c r="L655" s="52"/>
      <c r="M655" s="52"/>
      <c r="N655" s="52"/>
    </row>
    <row r="656" spans="1:14">
      <c r="A656" s="52"/>
      <c r="B656" s="52"/>
      <c r="C656" s="52"/>
      <c r="D656" s="52"/>
      <c r="E656" s="52"/>
      <c r="F656" s="52"/>
      <c r="G656" s="52"/>
      <c r="H656" s="52"/>
      <c r="I656" s="52"/>
      <c r="J656" s="52"/>
      <c r="K656" s="52"/>
      <c r="L656" s="52"/>
      <c r="M656" s="52"/>
      <c r="N656" s="52"/>
    </row>
    <row r="657" spans="1:14">
      <c r="A657" s="52"/>
      <c r="B657" s="52"/>
      <c r="C657" s="52"/>
      <c r="D657" s="52"/>
      <c r="E657" s="52"/>
      <c r="F657" s="52"/>
      <c r="G657" s="52"/>
      <c r="H657" s="52"/>
      <c r="I657" s="52"/>
      <c r="J657" s="52"/>
      <c r="K657" s="52"/>
      <c r="L657" s="52"/>
      <c r="M657" s="52"/>
      <c r="N657" s="52"/>
    </row>
    <row r="658" spans="1:14">
      <c r="A658" s="52"/>
      <c r="B658" s="52"/>
      <c r="C658" s="52"/>
      <c r="D658" s="52"/>
      <c r="E658" s="52"/>
      <c r="F658" s="52"/>
      <c r="G658" s="52"/>
      <c r="H658" s="52"/>
      <c r="I658" s="52"/>
      <c r="J658" s="52"/>
      <c r="K658" s="52"/>
      <c r="L658" s="52"/>
      <c r="M658" s="52"/>
      <c r="N658" s="52"/>
    </row>
    <row r="659" spans="1:14">
      <c r="A659" s="52"/>
      <c r="B659" s="52"/>
      <c r="C659" s="52"/>
      <c r="D659" s="52"/>
      <c r="E659" s="52"/>
      <c r="F659" s="52"/>
      <c r="G659" s="52"/>
      <c r="H659" s="52"/>
      <c r="I659" s="52"/>
      <c r="J659" s="52"/>
      <c r="K659" s="52"/>
      <c r="L659" s="52"/>
      <c r="M659" s="52"/>
      <c r="N659" s="52"/>
    </row>
    <row r="660" spans="1:14">
      <c r="A660" s="52"/>
      <c r="B660" s="52"/>
      <c r="C660" s="52"/>
      <c r="D660" s="52"/>
      <c r="E660" s="52"/>
      <c r="F660" s="52"/>
      <c r="G660" s="52"/>
      <c r="H660" s="52"/>
      <c r="I660" s="52"/>
      <c r="J660" s="52"/>
      <c r="K660" s="52"/>
      <c r="L660" s="52"/>
      <c r="M660" s="52"/>
      <c r="N660" s="52"/>
    </row>
    <row r="661" spans="1:14">
      <c r="A661" s="52"/>
      <c r="B661" s="52"/>
      <c r="C661" s="52"/>
      <c r="D661" s="52"/>
      <c r="E661" s="52"/>
      <c r="F661" s="52"/>
      <c r="G661" s="52"/>
      <c r="H661" s="52"/>
      <c r="I661" s="52"/>
      <c r="J661" s="52"/>
      <c r="K661" s="52"/>
      <c r="L661" s="52"/>
      <c r="M661" s="52"/>
      <c r="N661" s="52"/>
    </row>
    <row r="662" spans="1:14">
      <c r="A662" s="52"/>
      <c r="B662" s="52"/>
      <c r="C662" s="52"/>
      <c r="D662" s="52"/>
      <c r="E662" s="52"/>
      <c r="F662" s="52"/>
      <c r="G662" s="52"/>
      <c r="H662" s="52"/>
      <c r="I662" s="52"/>
      <c r="J662" s="52"/>
      <c r="K662" s="52"/>
      <c r="L662" s="52"/>
      <c r="M662" s="52"/>
      <c r="N662" s="52"/>
    </row>
    <row r="663" spans="1:14">
      <c r="A663" s="52"/>
      <c r="B663" s="52"/>
      <c r="C663" s="52"/>
      <c r="D663" s="52"/>
      <c r="E663" s="52"/>
      <c r="F663" s="52"/>
      <c r="G663" s="52"/>
      <c r="H663" s="52"/>
      <c r="I663" s="52"/>
      <c r="J663" s="52"/>
      <c r="K663" s="52"/>
      <c r="L663" s="52"/>
      <c r="M663" s="52"/>
      <c r="N663" s="52"/>
    </row>
    <row r="664" spans="1:14">
      <c r="A664" s="52"/>
      <c r="B664" s="52"/>
      <c r="C664" s="52"/>
      <c r="D664" s="52"/>
      <c r="E664" s="52"/>
      <c r="F664" s="52"/>
      <c r="G664" s="52"/>
      <c r="H664" s="52"/>
      <c r="I664" s="52"/>
      <c r="J664" s="52"/>
      <c r="K664" s="52"/>
      <c r="L664" s="52"/>
      <c r="M664" s="52"/>
      <c r="N664" s="52"/>
    </row>
    <row r="665" spans="1:14">
      <c r="A665" s="52"/>
      <c r="B665" s="52"/>
      <c r="C665" s="52"/>
      <c r="D665" s="52"/>
      <c r="E665" s="52"/>
      <c r="F665" s="52"/>
      <c r="G665" s="52"/>
      <c r="H665" s="52"/>
      <c r="I665" s="52"/>
      <c r="J665" s="52"/>
      <c r="K665" s="52"/>
      <c r="L665" s="52"/>
      <c r="M665" s="52"/>
      <c r="N665" s="52"/>
    </row>
    <row r="666" spans="1:14">
      <c r="A666" s="52"/>
      <c r="B666" s="52"/>
      <c r="C666" s="52"/>
      <c r="D666" s="52"/>
      <c r="E666" s="52"/>
      <c r="F666" s="52"/>
      <c r="G666" s="52"/>
      <c r="H666" s="52"/>
      <c r="I666" s="52"/>
      <c r="J666" s="52"/>
      <c r="K666" s="52"/>
      <c r="L666" s="52"/>
      <c r="M666" s="52"/>
      <c r="N666" s="52"/>
    </row>
    <row r="667" spans="1:14">
      <c r="A667" s="52"/>
      <c r="B667" s="52"/>
      <c r="C667" s="52"/>
      <c r="D667" s="52"/>
      <c r="E667" s="52"/>
      <c r="F667" s="52"/>
      <c r="G667" s="52"/>
      <c r="H667" s="52"/>
      <c r="I667" s="52"/>
      <c r="J667" s="52"/>
      <c r="K667" s="52"/>
      <c r="L667" s="52"/>
      <c r="M667" s="52"/>
      <c r="N667" s="52"/>
    </row>
    <row r="668" spans="1:14">
      <c r="A668" s="52"/>
      <c r="B668" s="52"/>
      <c r="C668" s="52"/>
      <c r="D668" s="52"/>
      <c r="E668" s="52"/>
      <c r="F668" s="52"/>
      <c r="G668" s="52"/>
      <c r="H668" s="52"/>
      <c r="I668" s="52"/>
      <c r="J668" s="52"/>
      <c r="K668" s="52"/>
      <c r="L668" s="52"/>
      <c r="M668" s="52"/>
      <c r="N668" s="52"/>
    </row>
    <row r="669" spans="1:14">
      <c r="A669" s="52"/>
      <c r="B669" s="52"/>
      <c r="C669" s="52"/>
      <c r="D669" s="52"/>
      <c r="E669" s="52"/>
      <c r="F669" s="52"/>
      <c r="G669" s="52"/>
      <c r="H669" s="52"/>
      <c r="I669" s="52"/>
      <c r="J669" s="52"/>
      <c r="K669" s="52"/>
      <c r="L669" s="52"/>
      <c r="M669" s="52"/>
      <c r="N669" s="52"/>
    </row>
    <row r="670" spans="1:14">
      <c r="A670" s="52"/>
      <c r="B670" s="52"/>
      <c r="C670" s="52"/>
      <c r="D670" s="52"/>
      <c r="E670" s="52"/>
      <c r="F670" s="52"/>
      <c r="G670" s="52"/>
      <c r="H670" s="52"/>
      <c r="I670" s="52"/>
      <c r="J670" s="52"/>
      <c r="K670" s="52"/>
      <c r="L670" s="52"/>
      <c r="M670" s="52"/>
      <c r="N670" s="52"/>
    </row>
    <row r="671" spans="1:14">
      <c r="A671" s="52"/>
      <c r="B671" s="52"/>
      <c r="C671" s="52"/>
      <c r="D671" s="52"/>
      <c r="E671" s="52"/>
      <c r="F671" s="52"/>
      <c r="G671" s="52"/>
      <c r="H671" s="52"/>
      <c r="I671" s="52"/>
      <c r="J671" s="52"/>
      <c r="K671" s="52"/>
      <c r="L671" s="52"/>
      <c r="M671" s="52"/>
      <c r="N671" s="52"/>
    </row>
    <row r="672" spans="1:14">
      <c r="A672" s="52"/>
      <c r="B672" s="52"/>
      <c r="C672" s="52"/>
      <c r="D672" s="52"/>
      <c r="E672" s="52"/>
      <c r="F672" s="52"/>
      <c r="G672" s="52"/>
      <c r="H672" s="52"/>
      <c r="I672" s="52"/>
      <c r="J672" s="52"/>
      <c r="K672" s="52"/>
      <c r="L672" s="52"/>
      <c r="M672" s="52"/>
      <c r="N672" s="52"/>
    </row>
    <row r="673" spans="1:14">
      <c r="A673" s="52"/>
      <c r="B673" s="52"/>
      <c r="C673" s="52"/>
      <c r="D673" s="52"/>
      <c r="E673" s="52"/>
      <c r="F673" s="52"/>
      <c r="G673" s="52"/>
      <c r="H673" s="52"/>
      <c r="I673" s="52"/>
      <c r="J673" s="52"/>
      <c r="K673" s="52"/>
      <c r="L673" s="52"/>
      <c r="M673" s="52"/>
      <c r="N673" s="52"/>
    </row>
    <row r="674" spans="1:14">
      <c r="A674" s="52"/>
      <c r="B674" s="52"/>
      <c r="C674" s="52"/>
      <c r="D674" s="52"/>
      <c r="E674" s="52"/>
      <c r="F674" s="52"/>
      <c r="G674" s="52"/>
      <c r="H674" s="52"/>
      <c r="I674" s="52"/>
      <c r="J674" s="52"/>
      <c r="K674" s="52"/>
      <c r="L674" s="52"/>
      <c r="M674" s="52"/>
      <c r="N674" s="52"/>
    </row>
    <row r="675" spans="1:14">
      <c r="A675" s="52"/>
      <c r="B675" s="52"/>
      <c r="C675" s="52"/>
      <c r="D675" s="52"/>
      <c r="E675" s="52"/>
      <c r="F675" s="52"/>
      <c r="G675" s="52"/>
      <c r="H675" s="52"/>
      <c r="I675" s="52"/>
      <c r="J675" s="52"/>
      <c r="K675" s="52"/>
      <c r="L675" s="52"/>
      <c r="M675" s="52"/>
      <c r="N675" s="52"/>
    </row>
    <row r="676" spans="1:14">
      <c r="A676" s="52"/>
      <c r="B676" s="52"/>
      <c r="C676" s="52"/>
      <c r="D676" s="52"/>
      <c r="E676" s="52"/>
      <c r="F676" s="52"/>
      <c r="G676" s="52"/>
      <c r="H676" s="52"/>
      <c r="I676" s="52"/>
      <c r="J676" s="52"/>
      <c r="K676" s="52"/>
      <c r="L676" s="52"/>
      <c r="M676" s="52"/>
      <c r="N676" s="52"/>
    </row>
    <row r="677" spans="1:14">
      <c r="A677" s="52"/>
      <c r="B677" s="52"/>
      <c r="C677" s="52"/>
      <c r="D677" s="52"/>
      <c r="E677" s="52"/>
      <c r="F677" s="52"/>
      <c r="G677" s="52"/>
      <c r="H677" s="52"/>
      <c r="I677" s="52"/>
      <c r="J677" s="52"/>
      <c r="K677" s="52"/>
      <c r="L677" s="52"/>
      <c r="M677" s="52"/>
      <c r="N677" s="52"/>
    </row>
    <row r="678" spans="1:14">
      <c r="A678" s="52"/>
      <c r="B678" s="52"/>
      <c r="C678" s="52"/>
      <c r="D678" s="52"/>
      <c r="E678" s="52"/>
      <c r="F678" s="52"/>
      <c r="G678" s="52"/>
      <c r="H678" s="52"/>
      <c r="I678" s="52"/>
      <c r="J678" s="52"/>
      <c r="K678" s="52"/>
      <c r="L678" s="52"/>
      <c r="M678" s="52"/>
      <c r="N678" s="52"/>
    </row>
    <row r="679" spans="1:14">
      <c r="A679" s="52"/>
      <c r="B679" s="52"/>
      <c r="C679" s="52"/>
      <c r="D679" s="52"/>
      <c r="E679" s="52"/>
      <c r="F679" s="52"/>
      <c r="G679" s="52"/>
      <c r="H679" s="52"/>
      <c r="I679" s="52"/>
      <c r="J679" s="52"/>
      <c r="K679" s="52"/>
      <c r="L679" s="52"/>
      <c r="M679" s="52"/>
      <c r="N679" s="52"/>
    </row>
    <row r="680" spans="1:14">
      <c r="A680" s="52"/>
      <c r="B680" s="52"/>
      <c r="C680" s="52"/>
      <c r="D680" s="52"/>
      <c r="E680" s="52"/>
      <c r="F680" s="52"/>
      <c r="G680" s="52"/>
      <c r="H680" s="52"/>
      <c r="I680" s="52"/>
      <c r="J680" s="52"/>
      <c r="K680" s="52"/>
      <c r="L680" s="52"/>
      <c r="M680" s="52"/>
      <c r="N680" s="52"/>
    </row>
    <row r="681" spans="1:14">
      <c r="A681" s="52"/>
      <c r="B681" s="52"/>
      <c r="C681" s="52"/>
      <c r="D681" s="52"/>
      <c r="E681" s="52"/>
      <c r="F681" s="52"/>
      <c r="G681" s="52"/>
      <c r="H681" s="52"/>
      <c r="I681" s="52"/>
      <c r="J681" s="52"/>
      <c r="K681" s="52"/>
      <c r="L681" s="52"/>
      <c r="M681" s="52"/>
      <c r="N681" s="52"/>
    </row>
    <row r="682" spans="1:14">
      <c r="A682" s="52"/>
      <c r="B682" s="52"/>
      <c r="C682" s="52"/>
      <c r="D682" s="52"/>
      <c r="E682" s="52"/>
      <c r="F682" s="52"/>
      <c r="G682" s="52"/>
      <c r="H682" s="52"/>
      <c r="I682" s="52"/>
      <c r="J682" s="52"/>
      <c r="K682" s="52"/>
      <c r="L682" s="52"/>
      <c r="M682" s="52"/>
      <c r="N682" s="52"/>
    </row>
    <row r="683" spans="1:14">
      <c r="A683" s="52"/>
      <c r="B683" s="52"/>
      <c r="C683" s="52"/>
      <c r="D683" s="52"/>
      <c r="E683" s="52"/>
      <c r="F683" s="52"/>
      <c r="G683" s="52"/>
      <c r="H683" s="52"/>
      <c r="I683" s="52"/>
      <c r="J683" s="52"/>
      <c r="K683" s="52"/>
      <c r="L683" s="52"/>
      <c r="M683" s="52"/>
      <c r="N683" s="52"/>
    </row>
    <row r="684" spans="1:14">
      <c r="A684" s="52"/>
      <c r="B684" s="52"/>
      <c r="C684" s="52"/>
      <c r="D684" s="52"/>
      <c r="E684" s="52"/>
      <c r="F684" s="52"/>
      <c r="G684" s="52"/>
      <c r="H684" s="52"/>
      <c r="I684" s="52"/>
      <c r="J684" s="52"/>
      <c r="K684" s="52"/>
      <c r="L684" s="52"/>
      <c r="M684" s="52"/>
      <c r="N684" s="52"/>
    </row>
    <row r="685" spans="1:14">
      <c r="A685" s="52"/>
      <c r="B685" s="52"/>
      <c r="C685" s="52"/>
      <c r="D685" s="52"/>
      <c r="E685" s="52"/>
      <c r="F685" s="52"/>
      <c r="G685" s="52"/>
      <c r="H685" s="52"/>
      <c r="I685" s="52"/>
      <c r="J685" s="52"/>
      <c r="K685" s="52"/>
      <c r="L685" s="52"/>
      <c r="M685" s="52"/>
      <c r="N685" s="52"/>
    </row>
    <row r="686" spans="1:14">
      <c r="A686" s="52"/>
      <c r="B686" s="52"/>
      <c r="C686" s="52"/>
      <c r="D686" s="52"/>
      <c r="E686" s="52"/>
      <c r="F686" s="52"/>
      <c r="G686" s="52"/>
      <c r="H686" s="52"/>
      <c r="I686" s="52"/>
      <c r="J686" s="52"/>
      <c r="K686" s="52"/>
      <c r="L686" s="52"/>
      <c r="M686" s="52"/>
      <c r="N686" s="52"/>
    </row>
    <row r="687" spans="1:14">
      <c r="A687" s="52"/>
      <c r="B687" s="52"/>
      <c r="C687" s="52"/>
      <c r="D687" s="52"/>
      <c r="E687" s="52"/>
      <c r="F687" s="52"/>
      <c r="G687" s="52"/>
      <c r="H687" s="52"/>
      <c r="I687" s="52"/>
      <c r="J687" s="52"/>
      <c r="K687" s="52"/>
      <c r="L687" s="52"/>
      <c r="M687" s="52"/>
      <c r="N687" s="52"/>
    </row>
    <row r="688" spans="1:14">
      <c r="A688" s="52"/>
      <c r="B688" s="52"/>
      <c r="C688" s="52"/>
      <c r="D688" s="52"/>
      <c r="E688" s="52"/>
      <c r="F688" s="52"/>
      <c r="G688" s="52"/>
      <c r="H688" s="52"/>
      <c r="I688" s="52"/>
      <c r="J688" s="52"/>
      <c r="K688" s="52"/>
      <c r="L688" s="52"/>
      <c r="M688" s="52"/>
      <c r="N688" s="52"/>
    </row>
    <row r="689" spans="1:14">
      <c r="A689" s="52"/>
      <c r="B689" s="52"/>
      <c r="C689" s="52"/>
      <c r="D689" s="52"/>
      <c r="E689" s="52"/>
      <c r="F689" s="52"/>
      <c r="G689" s="52"/>
      <c r="H689" s="52"/>
      <c r="I689" s="52"/>
      <c r="J689" s="52"/>
      <c r="K689" s="52"/>
      <c r="L689" s="52"/>
      <c r="M689" s="52"/>
      <c r="N689" s="52"/>
    </row>
    <row r="690" spans="1:14">
      <c r="A690" s="52"/>
      <c r="B690" s="52"/>
      <c r="C690" s="52"/>
      <c r="D690" s="52"/>
      <c r="E690" s="52"/>
      <c r="F690" s="52"/>
      <c r="G690" s="52"/>
      <c r="H690" s="52"/>
      <c r="I690" s="52"/>
      <c r="J690" s="52"/>
      <c r="K690" s="52"/>
      <c r="L690" s="52"/>
      <c r="M690" s="52"/>
      <c r="N690" s="52"/>
    </row>
    <row r="691" spans="1:14">
      <c r="A691" s="52"/>
      <c r="B691" s="52"/>
      <c r="C691" s="52"/>
      <c r="D691" s="52"/>
      <c r="E691" s="52"/>
      <c r="F691" s="52"/>
      <c r="G691" s="52"/>
      <c r="H691" s="52"/>
      <c r="I691" s="52"/>
      <c r="J691" s="52"/>
      <c r="K691" s="52"/>
      <c r="L691" s="52"/>
      <c r="M691" s="52"/>
      <c r="N691" s="52"/>
    </row>
    <row r="692" spans="1:14">
      <c r="A692" s="52"/>
      <c r="B692" s="52"/>
      <c r="C692" s="52"/>
      <c r="D692" s="52"/>
      <c r="E692" s="52"/>
      <c r="F692" s="52"/>
      <c r="G692" s="52"/>
      <c r="H692" s="52"/>
      <c r="I692" s="52"/>
      <c r="J692" s="52"/>
      <c r="K692" s="52"/>
      <c r="L692" s="52"/>
      <c r="M692" s="52"/>
      <c r="N692" s="52"/>
    </row>
    <row r="693" spans="1:14">
      <c r="A693" s="52"/>
      <c r="B693" s="52"/>
      <c r="C693" s="52"/>
      <c r="D693" s="52"/>
      <c r="E693" s="52"/>
      <c r="F693" s="52"/>
      <c r="G693" s="52"/>
      <c r="H693" s="52"/>
      <c r="I693" s="52"/>
      <c r="J693" s="52"/>
      <c r="K693" s="52"/>
      <c r="L693" s="52"/>
      <c r="M693" s="52"/>
      <c r="N693" s="52"/>
    </row>
    <row r="694" spans="1:14">
      <c r="A694" s="52"/>
      <c r="B694" s="52"/>
      <c r="C694" s="52"/>
      <c r="D694" s="52"/>
      <c r="E694" s="52"/>
      <c r="F694" s="52"/>
      <c r="G694" s="52"/>
      <c r="H694" s="52"/>
      <c r="I694" s="52"/>
      <c r="J694" s="52"/>
      <c r="K694" s="52"/>
      <c r="L694" s="52"/>
      <c r="M694" s="52"/>
      <c r="N694" s="52"/>
    </row>
    <row r="695" spans="1:14">
      <c r="A695" s="52"/>
      <c r="B695" s="52"/>
      <c r="C695" s="52"/>
      <c r="D695" s="52"/>
      <c r="E695" s="52"/>
      <c r="F695" s="52"/>
      <c r="G695" s="52"/>
      <c r="H695" s="52"/>
      <c r="I695" s="52"/>
      <c r="J695" s="52"/>
      <c r="K695" s="52"/>
      <c r="L695" s="52"/>
      <c r="M695" s="52"/>
      <c r="N695" s="52"/>
    </row>
    <row r="696" spans="1:14">
      <c r="A696" s="52"/>
      <c r="B696" s="52"/>
      <c r="C696" s="52"/>
      <c r="D696" s="52"/>
      <c r="E696" s="52"/>
      <c r="F696" s="52"/>
      <c r="G696" s="52"/>
      <c r="H696" s="52"/>
      <c r="I696" s="52"/>
      <c r="J696" s="52"/>
      <c r="K696" s="52"/>
      <c r="L696" s="52"/>
      <c r="M696" s="52"/>
      <c r="N696" s="52"/>
    </row>
    <row r="697" spans="1:14">
      <c r="A697" s="52"/>
      <c r="B697" s="52"/>
      <c r="C697" s="52"/>
      <c r="D697" s="52"/>
      <c r="E697" s="52"/>
      <c r="F697" s="52"/>
      <c r="G697" s="52"/>
      <c r="H697" s="52"/>
      <c r="I697" s="52"/>
      <c r="J697" s="52"/>
      <c r="K697" s="52"/>
      <c r="L697" s="52"/>
      <c r="M697" s="52"/>
      <c r="N697" s="52"/>
    </row>
    <row r="698" spans="1:14">
      <c r="A698" s="52"/>
      <c r="B698" s="52"/>
      <c r="C698" s="52"/>
      <c r="D698" s="52"/>
      <c r="E698" s="52"/>
      <c r="F698" s="52"/>
      <c r="G698" s="52"/>
      <c r="H698" s="52"/>
      <c r="I698" s="52"/>
      <c r="J698" s="52"/>
      <c r="K698" s="52"/>
      <c r="L698" s="52"/>
      <c r="M698" s="52"/>
      <c r="N698" s="52"/>
    </row>
    <row r="699" spans="1:14">
      <c r="A699" s="52"/>
      <c r="B699" s="52"/>
      <c r="C699" s="52"/>
      <c r="D699" s="52"/>
      <c r="E699" s="52"/>
      <c r="F699" s="52"/>
      <c r="G699" s="52"/>
      <c r="H699" s="52"/>
      <c r="I699" s="52"/>
      <c r="J699" s="52"/>
      <c r="K699" s="52"/>
      <c r="L699" s="52"/>
      <c r="M699" s="52"/>
      <c r="N699" s="52"/>
    </row>
    <row r="700" spans="1:14">
      <c r="A700" s="52"/>
      <c r="B700" s="52"/>
      <c r="C700" s="52"/>
      <c r="D700" s="52"/>
      <c r="E700" s="52"/>
      <c r="F700" s="52"/>
      <c r="G700" s="52"/>
      <c r="H700" s="52"/>
      <c r="I700" s="52"/>
      <c r="J700" s="52"/>
      <c r="K700" s="52"/>
      <c r="L700" s="52"/>
      <c r="M700" s="52"/>
      <c r="N700" s="52"/>
    </row>
    <row r="701" spans="1:14">
      <c r="A701" s="52"/>
      <c r="B701" s="52"/>
      <c r="C701" s="52"/>
      <c r="D701" s="52"/>
      <c r="E701" s="52"/>
      <c r="F701" s="52"/>
      <c r="G701" s="52"/>
      <c r="H701" s="52"/>
      <c r="I701" s="52"/>
      <c r="J701" s="52"/>
      <c r="K701" s="52"/>
      <c r="L701" s="52"/>
      <c r="M701" s="52"/>
      <c r="N701" s="52"/>
    </row>
    <row r="702" spans="1:14">
      <c r="A702" s="52"/>
      <c r="B702" s="52"/>
      <c r="C702" s="52"/>
      <c r="D702" s="52"/>
      <c r="E702" s="52"/>
      <c r="F702" s="52"/>
      <c r="G702" s="52"/>
      <c r="H702" s="52"/>
      <c r="I702" s="52"/>
      <c r="J702" s="52"/>
      <c r="K702" s="52"/>
      <c r="L702" s="52"/>
      <c r="M702" s="52"/>
      <c r="N702" s="52"/>
    </row>
    <row r="703" spans="1:14">
      <c r="A703" s="52"/>
      <c r="B703" s="52"/>
      <c r="C703" s="52"/>
      <c r="D703" s="52"/>
      <c r="E703" s="52"/>
      <c r="F703" s="52"/>
      <c r="G703" s="52"/>
      <c r="H703" s="52"/>
      <c r="I703" s="52"/>
      <c r="J703" s="52"/>
      <c r="K703" s="52"/>
      <c r="L703" s="52"/>
      <c r="M703" s="52"/>
      <c r="N703" s="52"/>
    </row>
    <row r="704" spans="1:14">
      <c r="A704" s="52"/>
      <c r="B704" s="52"/>
      <c r="C704" s="52"/>
      <c r="D704" s="52"/>
      <c r="E704" s="52"/>
      <c r="F704" s="52"/>
      <c r="G704" s="52"/>
      <c r="H704" s="52"/>
      <c r="I704" s="52"/>
      <c r="J704" s="52"/>
      <c r="K704" s="52"/>
      <c r="L704" s="52"/>
      <c r="M704" s="52"/>
      <c r="N704" s="52"/>
    </row>
    <row r="705" spans="1:14">
      <c r="A705" s="52"/>
      <c r="B705" s="52"/>
      <c r="C705" s="52"/>
      <c r="D705" s="52"/>
      <c r="E705" s="52"/>
      <c r="F705" s="52"/>
      <c r="G705" s="52"/>
      <c r="H705" s="52"/>
      <c r="I705" s="52"/>
      <c r="J705" s="52"/>
      <c r="K705" s="52"/>
      <c r="L705" s="52"/>
      <c r="M705" s="52"/>
      <c r="N705" s="52"/>
    </row>
    <row r="706" spans="1:14">
      <c r="A706" s="52"/>
      <c r="B706" s="52"/>
      <c r="C706" s="52"/>
      <c r="D706" s="52"/>
      <c r="E706" s="52"/>
      <c r="F706" s="52"/>
      <c r="G706" s="52"/>
      <c r="H706" s="52"/>
      <c r="I706" s="52"/>
      <c r="J706" s="52"/>
      <c r="K706" s="52"/>
      <c r="L706" s="52"/>
      <c r="M706" s="52"/>
      <c r="N706" s="52"/>
    </row>
    <row r="707" spans="1:14">
      <c r="A707" s="52"/>
      <c r="B707" s="52"/>
      <c r="C707" s="52"/>
      <c r="D707" s="52"/>
      <c r="E707" s="52"/>
      <c r="F707" s="52"/>
      <c r="G707" s="52"/>
      <c r="H707" s="52"/>
      <c r="I707" s="52"/>
      <c r="J707" s="52"/>
      <c r="K707" s="52"/>
      <c r="L707" s="52"/>
      <c r="M707" s="52"/>
      <c r="N707" s="52"/>
    </row>
    <row r="708" spans="1:14">
      <c r="A708" s="52"/>
      <c r="B708" s="52"/>
      <c r="C708" s="52"/>
      <c r="D708" s="52"/>
      <c r="E708" s="52"/>
      <c r="F708" s="52"/>
      <c r="G708" s="52"/>
      <c r="H708" s="52"/>
      <c r="I708" s="52"/>
      <c r="J708" s="52"/>
      <c r="K708" s="52"/>
      <c r="L708" s="52"/>
      <c r="M708" s="52"/>
      <c r="N708" s="52"/>
    </row>
    <row r="709" spans="1:14">
      <c r="A709" s="52"/>
      <c r="B709" s="52"/>
      <c r="C709" s="52"/>
      <c r="D709" s="52"/>
      <c r="E709" s="52"/>
      <c r="F709" s="52"/>
      <c r="G709" s="52"/>
      <c r="H709" s="52"/>
      <c r="I709" s="52"/>
      <c r="J709" s="52"/>
      <c r="K709" s="52"/>
      <c r="L709" s="52"/>
      <c r="M709" s="52"/>
      <c r="N709" s="52"/>
    </row>
    <row r="710" spans="1:14">
      <c r="A710" s="52"/>
      <c r="B710" s="52"/>
      <c r="C710" s="52"/>
      <c r="D710" s="52"/>
      <c r="E710" s="52"/>
      <c r="F710" s="52"/>
      <c r="G710" s="52"/>
      <c r="H710" s="52"/>
      <c r="I710" s="52"/>
      <c r="J710" s="52"/>
      <c r="K710" s="52"/>
      <c r="L710" s="52"/>
      <c r="M710" s="52"/>
      <c r="N710" s="52"/>
    </row>
    <row r="711" spans="1:14">
      <c r="A711" s="52"/>
      <c r="B711" s="52"/>
      <c r="C711" s="52"/>
      <c r="D711" s="52"/>
      <c r="E711" s="52"/>
      <c r="F711" s="52"/>
      <c r="G711" s="52"/>
      <c r="H711" s="52"/>
      <c r="I711" s="52"/>
      <c r="J711" s="52"/>
      <c r="K711" s="52"/>
      <c r="L711" s="52"/>
      <c r="M711" s="52"/>
      <c r="N711" s="52"/>
    </row>
    <row r="712" spans="1:14">
      <c r="A712" s="52"/>
      <c r="B712" s="52"/>
      <c r="C712" s="52"/>
      <c r="D712" s="52"/>
      <c r="E712" s="52"/>
      <c r="F712" s="52"/>
      <c r="G712" s="52"/>
      <c r="H712" s="52"/>
      <c r="I712" s="52"/>
      <c r="J712" s="52"/>
      <c r="K712" s="52"/>
      <c r="L712" s="52"/>
      <c r="M712" s="52"/>
      <c r="N712" s="52"/>
    </row>
    <row r="713" spans="1:14">
      <c r="A713" s="52"/>
      <c r="B713" s="52"/>
      <c r="C713" s="52"/>
      <c r="D713" s="52"/>
      <c r="E713" s="52"/>
      <c r="F713" s="52"/>
      <c r="G713" s="52"/>
      <c r="H713" s="52"/>
      <c r="I713" s="52"/>
      <c r="J713" s="52"/>
      <c r="K713" s="52"/>
      <c r="L713" s="52"/>
      <c r="M713" s="52"/>
      <c r="N713" s="52"/>
    </row>
    <row r="714" spans="1:14">
      <c r="A714" s="52"/>
      <c r="B714" s="52"/>
      <c r="C714" s="52"/>
      <c r="D714" s="52"/>
      <c r="E714" s="52"/>
      <c r="F714" s="52"/>
      <c r="G714" s="52"/>
      <c r="H714" s="52"/>
      <c r="I714" s="52"/>
      <c r="J714" s="52"/>
      <c r="K714" s="52"/>
      <c r="L714" s="52"/>
      <c r="M714" s="52"/>
      <c r="N714" s="52"/>
    </row>
    <row r="715" spans="1:14">
      <c r="A715" s="52"/>
      <c r="B715" s="52"/>
      <c r="C715" s="52"/>
      <c r="D715" s="52"/>
      <c r="E715" s="52"/>
      <c r="F715" s="52"/>
      <c r="G715" s="52"/>
      <c r="H715" s="52"/>
      <c r="I715" s="52"/>
      <c r="J715" s="52"/>
      <c r="K715" s="52"/>
      <c r="L715" s="52"/>
      <c r="M715" s="52"/>
      <c r="N715" s="52"/>
    </row>
    <row r="716" spans="1:14">
      <c r="A716" s="52"/>
      <c r="B716" s="52"/>
      <c r="C716" s="52"/>
      <c r="D716" s="52"/>
      <c r="E716" s="52"/>
      <c r="F716" s="52"/>
      <c r="G716" s="52"/>
      <c r="H716" s="52"/>
      <c r="I716" s="52"/>
      <c r="J716" s="52"/>
      <c r="K716" s="52"/>
      <c r="L716" s="52"/>
      <c r="M716" s="52"/>
      <c r="N716" s="52"/>
    </row>
    <row r="717" spans="1:14">
      <c r="A717" s="52"/>
      <c r="B717" s="52"/>
      <c r="C717" s="52"/>
      <c r="D717" s="52"/>
      <c r="E717" s="52"/>
      <c r="F717" s="52"/>
      <c r="G717" s="52"/>
      <c r="H717" s="52"/>
      <c r="I717" s="52"/>
      <c r="J717" s="52"/>
      <c r="K717" s="52"/>
      <c r="L717" s="52"/>
      <c r="M717" s="52"/>
      <c r="N717" s="52"/>
    </row>
    <row r="718" spans="1:14">
      <c r="A718" s="52"/>
      <c r="B718" s="52"/>
      <c r="C718" s="52"/>
      <c r="D718" s="52"/>
      <c r="E718" s="52"/>
      <c r="F718" s="52"/>
      <c r="G718" s="52"/>
      <c r="H718" s="52"/>
      <c r="I718" s="52"/>
      <c r="J718" s="52"/>
      <c r="K718" s="52"/>
      <c r="L718" s="52"/>
      <c r="M718" s="52"/>
      <c r="N718" s="52"/>
    </row>
    <row r="719" spans="1:14">
      <c r="A719" s="52"/>
      <c r="B719" s="52"/>
      <c r="C719" s="52"/>
      <c r="D719" s="52"/>
      <c r="E719" s="52"/>
      <c r="F719" s="52"/>
      <c r="G719" s="52"/>
      <c r="H719" s="52"/>
      <c r="I719" s="52"/>
      <c r="J719" s="52"/>
      <c r="K719" s="52"/>
      <c r="L719" s="52"/>
      <c r="M719" s="52"/>
      <c r="N719" s="52"/>
    </row>
    <row r="720" spans="1:14">
      <c r="A720" s="52"/>
      <c r="B720" s="52"/>
      <c r="C720" s="52"/>
      <c r="D720" s="52"/>
      <c r="E720" s="52"/>
      <c r="F720" s="52"/>
      <c r="G720" s="52"/>
      <c r="H720" s="52"/>
      <c r="I720" s="52"/>
      <c r="J720" s="52"/>
      <c r="K720" s="52"/>
      <c r="L720" s="52"/>
      <c r="M720" s="52"/>
      <c r="N720" s="52"/>
    </row>
    <row r="721" spans="1:14">
      <c r="A721" s="52"/>
      <c r="B721" s="52"/>
      <c r="C721" s="52"/>
      <c r="D721" s="52"/>
      <c r="E721" s="52"/>
      <c r="F721" s="52"/>
      <c r="G721" s="52"/>
      <c r="H721" s="52"/>
      <c r="I721" s="52"/>
      <c r="J721" s="52"/>
      <c r="K721" s="52"/>
      <c r="L721" s="52"/>
      <c r="M721" s="52"/>
      <c r="N721" s="52"/>
    </row>
    <row r="722" spans="1:14">
      <c r="A722" s="52"/>
      <c r="B722" s="52"/>
      <c r="C722" s="52"/>
      <c r="D722" s="52"/>
      <c r="E722" s="52"/>
      <c r="F722" s="52"/>
      <c r="G722" s="52"/>
      <c r="H722" s="52"/>
      <c r="I722" s="52"/>
      <c r="J722" s="52"/>
      <c r="K722" s="52"/>
      <c r="L722" s="52"/>
      <c r="M722" s="52"/>
      <c r="N722" s="52"/>
    </row>
    <row r="723" spans="1:14">
      <c r="A723" s="52"/>
      <c r="B723" s="52"/>
      <c r="C723" s="52"/>
      <c r="D723" s="52"/>
      <c r="E723" s="52"/>
      <c r="F723" s="52"/>
      <c r="G723" s="52"/>
      <c r="H723" s="52"/>
      <c r="I723" s="52"/>
      <c r="J723" s="52"/>
      <c r="K723" s="52"/>
      <c r="L723" s="52"/>
      <c r="M723" s="52"/>
      <c r="N723" s="52"/>
    </row>
    <row r="724" spans="1:14">
      <c r="A724" s="52"/>
      <c r="B724" s="52"/>
      <c r="C724" s="52"/>
      <c r="D724" s="52"/>
      <c r="E724" s="52"/>
      <c r="F724" s="52"/>
      <c r="G724" s="52"/>
      <c r="H724" s="52"/>
      <c r="I724" s="52"/>
      <c r="J724" s="52"/>
      <c r="K724" s="52"/>
      <c r="L724" s="52"/>
      <c r="M724" s="52"/>
      <c r="N724" s="52"/>
    </row>
    <row r="725" spans="1:14">
      <c r="A725" s="52"/>
      <c r="B725" s="52"/>
      <c r="C725" s="52"/>
      <c r="D725" s="52"/>
      <c r="E725" s="52"/>
      <c r="F725" s="52"/>
      <c r="G725" s="52"/>
      <c r="H725" s="52"/>
      <c r="I725" s="52"/>
      <c r="J725" s="52"/>
      <c r="K725" s="52"/>
      <c r="L725" s="52"/>
      <c r="M725" s="52"/>
      <c r="N725" s="52"/>
    </row>
    <row r="726" spans="1:14">
      <c r="A726" s="52"/>
      <c r="B726" s="52"/>
      <c r="C726" s="52"/>
      <c r="D726" s="52"/>
      <c r="E726" s="52"/>
      <c r="F726" s="52"/>
      <c r="G726" s="52"/>
      <c r="H726" s="52"/>
      <c r="I726" s="52"/>
      <c r="J726" s="52"/>
      <c r="K726" s="52"/>
      <c r="L726" s="52"/>
      <c r="M726" s="52"/>
      <c r="N726" s="52"/>
    </row>
    <row r="727" spans="1:14">
      <c r="A727" s="52"/>
      <c r="B727" s="52"/>
      <c r="C727" s="52"/>
      <c r="D727" s="52"/>
      <c r="E727" s="52"/>
      <c r="F727" s="52"/>
      <c r="G727" s="52"/>
      <c r="H727" s="52"/>
      <c r="I727" s="52"/>
      <c r="J727" s="52"/>
      <c r="K727" s="52"/>
      <c r="L727" s="52"/>
      <c r="M727" s="52"/>
      <c r="N727" s="52"/>
    </row>
    <row r="728" spans="1:14">
      <c r="A728" s="52"/>
      <c r="B728" s="52"/>
      <c r="C728" s="52"/>
      <c r="D728" s="52"/>
      <c r="E728" s="52"/>
      <c r="F728" s="52"/>
      <c r="G728" s="52"/>
      <c r="H728" s="52"/>
      <c r="I728" s="52"/>
      <c r="J728" s="52"/>
      <c r="K728" s="52"/>
      <c r="L728" s="52"/>
      <c r="M728" s="52"/>
      <c r="N728" s="52"/>
    </row>
    <row r="729" spans="1:14">
      <c r="A729" s="52"/>
      <c r="B729" s="52"/>
      <c r="C729" s="52"/>
      <c r="D729" s="52"/>
      <c r="E729" s="52"/>
      <c r="F729" s="52"/>
      <c r="G729" s="52"/>
      <c r="H729" s="52"/>
      <c r="I729" s="52"/>
      <c r="J729" s="52"/>
      <c r="K729" s="52"/>
      <c r="L729" s="52"/>
      <c r="M729" s="52"/>
      <c r="N729" s="52"/>
    </row>
    <row r="730" spans="1:14">
      <c r="A730" s="52"/>
      <c r="B730" s="52"/>
      <c r="C730" s="52"/>
      <c r="D730" s="52"/>
      <c r="E730" s="52"/>
      <c r="F730" s="52"/>
      <c r="G730" s="52"/>
      <c r="H730" s="52"/>
      <c r="I730" s="52"/>
      <c r="J730" s="52"/>
      <c r="K730" s="52"/>
      <c r="L730" s="52"/>
      <c r="M730" s="52"/>
      <c r="N730" s="52"/>
    </row>
    <row r="731" spans="1:14">
      <c r="A731" s="52"/>
      <c r="B731" s="52"/>
      <c r="C731" s="52"/>
      <c r="D731" s="52"/>
      <c r="E731" s="52"/>
      <c r="F731" s="52"/>
      <c r="G731" s="52"/>
      <c r="H731" s="52"/>
      <c r="I731" s="52"/>
      <c r="J731" s="52"/>
      <c r="K731" s="52"/>
      <c r="L731" s="52"/>
      <c r="M731" s="52"/>
      <c r="N731" s="52"/>
    </row>
    <row r="732" spans="1:14">
      <c r="A732" s="52"/>
      <c r="B732" s="52"/>
      <c r="C732" s="52"/>
      <c r="D732" s="52"/>
      <c r="E732" s="52"/>
      <c r="F732" s="52"/>
      <c r="G732" s="52"/>
      <c r="H732" s="52"/>
      <c r="I732" s="52"/>
      <c r="J732" s="52"/>
      <c r="K732" s="52"/>
      <c r="L732" s="52"/>
      <c r="M732" s="52"/>
      <c r="N732" s="52"/>
    </row>
    <row r="733" spans="1:14">
      <c r="A733" s="52"/>
      <c r="B733" s="52"/>
      <c r="C733" s="52"/>
      <c r="D733" s="52"/>
      <c r="E733" s="52"/>
      <c r="F733" s="52"/>
      <c r="G733" s="52"/>
      <c r="H733" s="52"/>
      <c r="I733" s="52"/>
      <c r="J733" s="52"/>
      <c r="K733" s="52"/>
      <c r="L733" s="52"/>
      <c r="M733" s="52"/>
      <c r="N733" s="52"/>
    </row>
    <row r="734" spans="1:14">
      <c r="A734" s="52"/>
      <c r="B734" s="52"/>
      <c r="C734" s="52"/>
      <c r="D734" s="52"/>
      <c r="E734" s="52"/>
      <c r="F734" s="52"/>
      <c r="G734" s="52"/>
      <c r="H734" s="52"/>
      <c r="I734" s="52"/>
      <c r="J734" s="52"/>
      <c r="K734" s="52"/>
      <c r="L734" s="52"/>
      <c r="M734" s="52"/>
      <c r="N734" s="52"/>
    </row>
    <row r="735" spans="1:14">
      <c r="A735" s="52"/>
      <c r="B735" s="52"/>
      <c r="C735" s="52"/>
      <c r="D735" s="52"/>
      <c r="E735" s="52"/>
      <c r="F735" s="52"/>
      <c r="G735" s="52"/>
      <c r="H735" s="52"/>
      <c r="I735" s="52"/>
      <c r="J735" s="52"/>
      <c r="K735" s="52"/>
      <c r="L735" s="52"/>
      <c r="M735" s="52"/>
      <c r="N735" s="52"/>
    </row>
    <row r="736" spans="1:14">
      <c r="A736" s="52"/>
      <c r="B736" s="52"/>
      <c r="C736" s="52"/>
      <c r="D736" s="52"/>
      <c r="E736" s="52"/>
      <c r="F736" s="52"/>
      <c r="G736" s="52"/>
      <c r="H736" s="52"/>
      <c r="I736" s="52"/>
      <c r="J736" s="52"/>
      <c r="K736" s="52"/>
      <c r="L736" s="52"/>
      <c r="M736" s="52"/>
      <c r="N736" s="52"/>
    </row>
    <row r="737" spans="1:14">
      <c r="A737" s="52"/>
      <c r="B737" s="52"/>
      <c r="C737" s="52"/>
      <c r="D737" s="52"/>
      <c r="E737" s="52"/>
      <c r="F737" s="52"/>
      <c r="G737" s="52"/>
      <c r="H737" s="52"/>
      <c r="I737" s="52"/>
      <c r="J737" s="52"/>
      <c r="K737" s="52"/>
      <c r="L737" s="52"/>
      <c r="M737" s="52"/>
      <c r="N737" s="52"/>
    </row>
    <row r="738" spans="1:14">
      <c r="A738" s="52"/>
      <c r="B738" s="52"/>
      <c r="C738" s="52"/>
      <c r="D738" s="52"/>
      <c r="E738" s="52"/>
      <c r="F738" s="52"/>
      <c r="G738" s="52"/>
      <c r="H738" s="52"/>
      <c r="I738" s="52"/>
      <c r="J738" s="52"/>
      <c r="K738" s="52"/>
      <c r="L738" s="52"/>
      <c r="M738" s="52"/>
      <c r="N738" s="52"/>
    </row>
    <row r="739" spans="1:14">
      <c r="A739" s="52"/>
      <c r="B739" s="52"/>
      <c r="C739" s="52"/>
      <c r="D739" s="52"/>
      <c r="E739" s="52"/>
      <c r="F739" s="52"/>
      <c r="G739" s="52"/>
      <c r="H739" s="52"/>
      <c r="I739" s="52"/>
      <c r="J739" s="52"/>
      <c r="K739" s="52"/>
      <c r="L739" s="52"/>
      <c r="M739" s="52"/>
      <c r="N739" s="52"/>
    </row>
    <row r="740" spans="1:14">
      <c r="A740" s="52"/>
      <c r="B740" s="52"/>
      <c r="C740" s="52"/>
      <c r="D740" s="52"/>
      <c r="E740" s="52"/>
      <c r="F740" s="52"/>
      <c r="G740" s="52"/>
      <c r="H740" s="52"/>
      <c r="I740" s="52"/>
      <c r="J740" s="52"/>
      <c r="K740" s="52"/>
      <c r="L740" s="52"/>
      <c r="M740" s="52"/>
      <c r="N740" s="52"/>
    </row>
    <row r="741" spans="1:14">
      <c r="A741" s="52"/>
      <c r="B741" s="52"/>
      <c r="C741" s="52"/>
      <c r="D741" s="52"/>
      <c r="E741" s="52"/>
      <c r="F741" s="52"/>
      <c r="G741" s="52"/>
      <c r="H741" s="52"/>
      <c r="I741" s="52"/>
      <c r="J741" s="52"/>
      <c r="K741" s="52"/>
      <c r="L741" s="52"/>
      <c r="M741" s="52"/>
      <c r="N741" s="52"/>
    </row>
    <row r="742" spans="1:14">
      <c r="A742" s="52"/>
      <c r="B742" s="52"/>
      <c r="C742" s="52"/>
      <c r="D742" s="52"/>
      <c r="E742" s="52"/>
      <c r="F742" s="52"/>
      <c r="G742" s="52"/>
      <c r="H742" s="52"/>
      <c r="I742" s="52"/>
      <c r="J742" s="52"/>
      <c r="K742" s="52"/>
      <c r="L742" s="52"/>
      <c r="M742" s="52"/>
      <c r="N742" s="52"/>
    </row>
    <row r="743" spans="1:14">
      <c r="A743" s="52"/>
      <c r="B743" s="52"/>
      <c r="C743" s="52"/>
      <c r="D743" s="52"/>
      <c r="E743" s="52"/>
      <c r="F743" s="52"/>
      <c r="G743" s="52"/>
      <c r="H743" s="52"/>
      <c r="I743" s="52"/>
      <c r="J743" s="52"/>
      <c r="K743" s="52"/>
      <c r="L743" s="52"/>
      <c r="M743" s="52"/>
      <c r="N743" s="52"/>
    </row>
    <row r="744" spans="1:14">
      <c r="A744" s="52"/>
      <c r="B744" s="52"/>
      <c r="C744" s="52"/>
      <c r="D744" s="52"/>
      <c r="E744" s="52"/>
      <c r="F744" s="52"/>
      <c r="G744" s="52"/>
      <c r="H744" s="52"/>
      <c r="I744" s="52"/>
      <c r="J744" s="52"/>
      <c r="K744" s="52"/>
      <c r="L744" s="52"/>
      <c r="M744" s="52"/>
      <c r="N744" s="52"/>
    </row>
    <row r="745" spans="1:14">
      <c r="A745" s="52"/>
      <c r="B745" s="52"/>
      <c r="C745" s="52"/>
      <c r="D745" s="52"/>
      <c r="E745" s="52"/>
      <c r="F745" s="52"/>
      <c r="G745" s="52"/>
      <c r="H745" s="52"/>
      <c r="I745" s="52"/>
      <c r="J745" s="52"/>
      <c r="K745" s="52"/>
      <c r="L745" s="52"/>
      <c r="M745" s="52"/>
      <c r="N745" s="52"/>
    </row>
    <row r="746" spans="1:14">
      <c r="A746" s="52"/>
      <c r="B746" s="52"/>
      <c r="C746" s="52"/>
      <c r="D746" s="52"/>
      <c r="E746" s="52"/>
      <c r="F746" s="52"/>
      <c r="G746" s="52"/>
      <c r="H746" s="52"/>
      <c r="I746" s="52"/>
      <c r="J746" s="52"/>
      <c r="K746" s="52"/>
      <c r="L746" s="52"/>
      <c r="M746" s="52"/>
      <c r="N746" s="52"/>
    </row>
    <row r="747" spans="1:14">
      <c r="A747" s="52"/>
      <c r="B747" s="52"/>
      <c r="C747" s="52"/>
      <c r="D747" s="52"/>
      <c r="E747" s="52"/>
      <c r="F747" s="52"/>
      <c r="G747" s="52"/>
      <c r="H747" s="52"/>
      <c r="I747" s="52"/>
      <c r="J747" s="52"/>
      <c r="K747" s="52"/>
      <c r="L747" s="52"/>
      <c r="M747" s="52"/>
      <c r="N747" s="52"/>
    </row>
    <row r="748" spans="1:14">
      <c r="A748" s="52"/>
      <c r="B748" s="52"/>
      <c r="C748" s="52"/>
      <c r="D748" s="52"/>
      <c r="E748" s="52"/>
      <c r="F748" s="52"/>
      <c r="G748" s="52"/>
      <c r="H748" s="52"/>
      <c r="I748" s="52"/>
      <c r="J748" s="52"/>
      <c r="K748" s="52"/>
      <c r="L748" s="52"/>
      <c r="M748" s="52"/>
      <c r="N748" s="52"/>
    </row>
    <row r="749" spans="1:14">
      <c r="A749" s="52"/>
      <c r="B749" s="52"/>
      <c r="C749" s="52"/>
      <c r="D749" s="52"/>
      <c r="E749" s="52"/>
      <c r="F749" s="52"/>
      <c r="G749" s="52"/>
      <c r="H749" s="52"/>
      <c r="I749" s="52"/>
      <c r="J749" s="52"/>
      <c r="K749" s="52"/>
      <c r="L749" s="52"/>
      <c r="M749" s="52"/>
      <c r="N749" s="52"/>
    </row>
    <row r="750" spans="1:14">
      <c r="A750" s="52"/>
      <c r="B750" s="52"/>
      <c r="C750" s="52"/>
      <c r="D750" s="52"/>
      <c r="E750" s="52"/>
      <c r="F750" s="52"/>
      <c r="G750" s="52"/>
      <c r="H750" s="52"/>
      <c r="I750" s="52"/>
      <c r="J750" s="52"/>
      <c r="K750" s="52"/>
      <c r="L750" s="52"/>
      <c r="M750" s="52"/>
      <c r="N750" s="52"/>
    </row>
    <row r="751" spans="1:14">
      <c r="A751" s="52"/>
      <c r="B751" s="52"/>
      <c r="C751" s="52"/>
      <c r="D751" s="52"/>
      <c r="E751" s="52"/>
      <c r="F751" s="52"/>
      <c r="G751" s="52"/>
      <c r="H751" s="52"/>
      <c r="I751" s="52"/>
      <c r="J751" s="52"/>
      <c r="K751" s="52"/>
      <c r="L751" s="52"/>
      <c r="M751" s="52"/>
      <c r="N751" s="52"/>
    </row>
    <row r="752" spans="1:14">
      <c r="A752" s="52"/>
      <c r="B752" s="52"/>
      <c r="C752" s="52"/>
      <c r="D752" s="52"/>
      <c r="E752" s="52"/>
      <c r="F752" s="52"/>
      <c r="G752" s="52"/>
      <c r="H752" s="52"/>
      <c r="I752" s="52"/>
      <c r="J752" s="52"/>
      <c r="K752" s="52"/>
      <c r="L752" s="52"/>
      <c r="M752" s="52"/>
      <c r="N752" s="52"/>
    </row>
    <row r="753" spans="1:14">
      <c r="A753" s="52"/>
      <c r="B753" s="52"/>
      <c r="C753" s="52"/>
      <c r="D753" s="52"/>
      <c r="E753" s="52"/>
      <c r="F753" s="52"/>
      <c r="G753" s="52"/>
      <c r="H753" s="52"/>
      <c r="I753" s="52"/>
      <c r="J753" s="52"/>
      <c r="K753" s="52"/>
      <c r="L753" s="52"/>
      <c r="M753" s="52"/>
      <c r="N753" s="52"/>
    </row>
    <row r="754" spans="1:14">
      <c r="A754" s="52"/>
      <c r="B754" s="52"/>
      <c r="C754" s="52"/>
      <c r="D754" s="52"/>
      <c r="E754" s="52"/>
      <c r="F754" s="52"/>
      <c r="G754" s="52"/>
      <c r="H754" s="52"/>
      <c r="I754" s="52"/>
      <c r="J754" s="52"/>
      <c r="K754" s="52"/>
      <c r="L754" s="52"/>
      <c r="M754" s="52"/>
      <c r="N754" s="52"/>
    </row>
    <row r="755" spans="1:14">
      <c r="A755" s="52"/>
      <c r="B755" s="52"/>
      <c r="C755" s="52"/>
      <c r="D755" s="52"/>
      <c r="E755" s="52"/>
      <c r="F755" s="52"/>
      <c r="G755" s="52"/>
      <c r="H755" s="52"/>
      <c r="I755" s="52"/>
      <c r="J755" s="52"/>
      <c r="K755" s="52"/>
      <c r="L755" s="52"/>
      <c r="M755" s="52"/>
      <c r="N755" s="52"/>
    </row>
    <row r="756" spans="1:14">
      <c r="A756" s="52"/>
      <c r="B756" s="52"/>
      <c r="C756" s="52"/>
      <c r="D756" s="52"/>
      <c r="E756" s="52"/>
      <c r="F756" s="52"/>
      <c r="G756" s="52"/>
      <c r="H756" s="52"/>
      <c r="I756" s="52"/>
      <c r="J756" s="52"/>
      <c r="K756" s="52"/>
      <c r="L756" s="52"/>
      <c r="M756" s="52"/>
      <c r="N756" s="52"/>
    </row>
    <row r="757" spans="1:14">
      <c r="A757" s="52"/>
      <c r="B757" s="52"/>
      <c r="C757" s="52"/>
      <c r="D757" s="52"/>
      <c r="E757" s="52"/>
      <c r="F757" s="52"/>
      <c r="G757" s="52"/>
      <c r="H757" s="52"/>
      <c r="I757" s="52"/>
      <c r="J757" s="52"/>
      <c r="K757" s="52"/>
      <c r="L757" s="52"/>
      <c r="M757" s="52"/>
      <c r="N757" s="52"/>
    </row>
    <row r="758" spans="1:14">
      <c r="A758" s="52"/>
      <c r="B758" s="52"/>
      <c r="C758" s="52"/>
      <c r="D758" s="52"/>
      <c r="E758" s="52"/>
      <c r="F758" s="52"/>
      <c r="G758" s="52"/>
      <c r="H758" s="52"/>
      <c r="I758" s="52"/>
      <c r="J758" s="52"/>
      <c r="K758" s="52"/>
      <c r="L758" s="52"/>
      <c r="M758" s="52"/>
      <c r="N758" s="52"/>
    </row>
    <row r="759" spans="1:14">
      <c r="A759" s="52"/>
      <c r="B759" s="52"/>
      <c r="C759" s="52"/>
      <c r="D759" s="52"/>
      <c r="E759" s="52"/>
      <c r="F759" s="52"/>
      <c r="G759" s="52"/>
      <c r="H759" s="52"/>
      <c r="I759" s="52"/>
      <c r="J759" s="52"/>
      <c r="K759" s="52"/>
      <c r="L759" s="52"/>
      <c r="M759" s="52"/>
      <c r="N759" s="52"/>
    </row>
    <row r="760" spans="1:14">
      <c r="A760" s="52"/>
      <c r="B760" s="52"/>
      <c r="C760" s="52"/>
      <c r="D760" s="52"/>
      <c r="E760" s="52"/>
      <c r="F760" s="52"/>
      <c r="G760" s="52"/>
      <c r="H760" s="52"/>
      <c r="I760" s="52"/>
      <c r="J760" s="52"/>
      <c r="K760" s="52"/>
      <c r="L760" s="52"/>
      <c r="M760" s="52"/>
      <c r="N760" s="52"/>
    </row>
    <row r="761" spans="1:14">
      <c r="A761" s="52"/>
      <c r="B761" s="52"/>
      <c r="C761" s="52"/>
      <c r="D761" s="52"/>
      <c r="E761" s="52"/>
      <c r="F761" s="52"/>
      <c r="G761" s="52"/>
      <c r="H761" s="52"/>
      <c r="I761" s="52"/>
      <c r="J761" s="52"/>
      <c r="K761" s="52"/>
      <c r="L761" s="52"/>
      <c r="M761" s="52"/>
      <c r="N761" s="52"/>
    </row>
    <row r="762" spans="1:14">
      <c r="A762" s="52"/>
      <c r="B762" s="52"/>
      <c r="C762" s="52"/>
      <c r="D762" s="52"/>
      <c r="E762" s="52"/>
      <c r="F762" s="52"/>
      <c r="G762" s="52"/>
      <c r="H762" s="52"/>
      <c r="I762" s="52"/>
      <c r="J762" s="52"/>
      <c r="K762" s="52"/>
      <c r="L762" s="52"/>
      <c r="M762" s="52"/>
      <c r="N762" s="52"/>
    </row>
    <row r="763" spans="1:14">
      <c r="A763" s="52"/>
      <c r="B763" s="52"/>
      <c r="C763" s="52"/>
      <c r="D763" s="52"/>
      <c r="E763" s="52"/>
      <c r="F763" s="52"/>
      <c r="G763" s="52"/>
      <c r="H763" s="52"/>
      <c r="I763" s="52"/>
      <c r="J763" s="52"/>
      <c r="K763" s="52"/>
      <c r="L763" s="52"/>
      <c r="M763" s="52"/>
      <c r="N763" s="52"/>
    </row>
    <row r="764" spans="1:14">
      <c r="A764" s="52"/>
      <c r="B764" s="52"/>
      <c r="C764" s="52"/>
      <c r="D764" s="52"/>
      <c r="E764" s="52"/>
      <c r="F764" s="52"/>
      <c r="G764" s="52"/>
      <c r="H764" s="52"/>
      <c r="I764" s="52"/>
      <c r="J764" s="52"/>
      <c r="K764" s="52"/>
      <c r="L764" s="52"/>
      <c r="M764" s="52"/>
      <c r="N764" s="52"/>
    </row>
    <row r="765" spans="1:14">
      <c r="A765" s="52"/>
      <c r="B765" s="52"/>
      <c r="C765" s="52"/>
      <c r="D765" s="52"/>
      <c r="E765" s="52"/>
      <c r="F765" s="52"/>
      <c r="G765" s="52"/>
      <c r="H765" s="52"/>
      <c r="I765" s="52"/>
      <c r="J765" s="52"/>
      <c r="K765" s="52"/>
      <c r="L765" s="52"/>
      <c r="M765" s="52"/>
      <c r="N765" s="52"/>
    </row>
    <row r="766" spans="1:14">
      <c r="A766" s="52"/>
      <c r="B766" s="52"/>
      <c r="C766" s="52"/>
      <c r="D766" s="52"/>
      <c r="E766" s="52"/>
      <c r="F766" s="52"/>
      <c r="G766" s="52"/>
      <c r="H766" s="52"/>
      <c r="I766" s="52"/>
      <c r="J766" s="52"/>
      <c r="K766" s="52"/>
      <c r="L766" s="52"/>
      <c r="M766" s="52"/>
      <c r="N766" s="52"/>
    </row>
    <row r="767" spans="1:14">
      <c r="A767" s="52"/>
      <c r="B767" s="52"/>
      <c r="C767" s="52"/>
      <c r="D767" s="52"/>
      <c r="E767" s="52"/>
      <c r="F767" s="52"/>
      <c r="G767" s="52"/>
      <c r="H767" s="52"/>
      <c r="I767" s="52"/>
      <c r="J767" s="52"/>
      <c r="K767" s="52"/>
      <c r="L767" s="52"/>
      <c r="M767" s="52"/>
      <c r="N767" s="52"/>
    </row>
    <row r="768" spans="1:14">
      <c r="A768" s="52"/>
      <c r="B768" s="52"/>
      <c r="C768" s="52"/>
      <c r="D768" s="52"/>
      <c r="E768" s="52"/>
      <c r="F768" s="52"/>
      <c r="G768" s="52"/>
      <c r="H768" s="52"/>
      <c r="I768" s="52"/>
      <c r="J768" s="52"/>
      <c r="K768" s="52"/>
      <c r="L768" s="52"/>
      <c r="M768" s="52"/>
      <c r="N768" s="52"/>
    </row>
    <row r="769" spans="1:14">
      <c r="A769" s="52"/>
      <c r="B769" s="52"/>
      <c r="C769" s="52"/>
      <c r="D769" s="52"/>
      <c r="E769" s="52"/>
      <c r="F769" s="52"/>
      <c r="G769" s="52"/>
      <c r="H769" s="52"/>
      <c r="I769" s="52"/>
      <c r="J769" s="52"/>
      <c r="K769" s="52"/>
      <c r="L769" s="52"/>
      <c r="M769" s="52"/>
      <c r="N769" s="52"/>
    </row>
    <row r="770" spans="1:14">
      <c r="A770" s="52"/>
      <c r="B770" s="52"/>
      <c r="C770" s="52"/>
      <c r="D770" s="52"/>
      <c r="E770" s="52"/>
      <c r="F770" s="52"/>
      <c r="G770" s="52"/>
      <c r="H770" s="52"/>
      <c r="I770" s="52"/>
      <c r="J770" s="52"/>
      <c r="K770" s="52"/>
      <c r="L770" s="52"/>
      <c r="M770" s="52"/>
      <c r="N770" s="52"/>
    </row>
    <row r="771" spans="1:14">
      <c r="A771" s="52"/>
      <c r="B771" s="52"/>
      <c r="C771" s="52"/>
      <c r="D771" s="52"/>
      <c r="E771" s="52"/>
      <c r="F771" s="52"/>
      <c r="G771" s="52"/>
      <c r="H771" s="52"/>
      <c r="I771" s="52"/>
      <c r="J771" s="52"/>
      <c r="K771" s="52"/>
      <c r="L771" s="52"/>
      <c r="M771" s="52"/>
      <c r="N771" s="52"/>
    </row>
    <row r="772" spans="1:14">
      <c r="A772" s="52"/>
      <c r="B772" s="52"/>
      <c r="C772" s="52"/>
      <c r="D772" s="52"/>
      <c r="E772" s="52"/>
      <c r="F772" s="52"/>
      <c r="G772" s="52"/>
      <c r="H772" s="52"/>
      <c r="I772" s="52"/>
      <c r="J772" s="52"/>
      <c r="K772" s="52"/>
      <c r="L772" s="52"/>
      <c r="M772" s="52"/>
      <c r="N772" s="52"/>
    </row>
    <row r="773" spans="1:14">
      <c r="A773" s="52"/>
      <c r="B773" s="52"/>
      <c r="C773" s="52"/>
      <c r="D773" s="52"/>
      <c r="E773" s="52"/>
      <c r="F773" s="52"/>
      <c r="G773" s="52"/>
      <c r="H773" s="52"/>
      <c r="I773" s="52"/>
      <c r="J773" s="52"/>
      <c r="K773" s="52"/>
      <c r="L773" s="52"/>
      <c r="M773" s="52"/>
      <c r="N773" s="52"/>
    </row>
    <row r="774" spans="1:14">
      <c r="A774" s="52"/>
      <c r="B774" s="52"/>
      <c r="C774" s="52"/>
      <c r="D774" s="52"/>
      <c r="E774" s="52"/>
      <c r="F774" s="52"/>
      <c r="G774" s="52"/>
      <c r="H774" s="52"/>
      <c r="I774" s="52"/>
      <c r="J774" s="52"/>
      <c r="K774" s="52"/>
      <c r="L774" s="52"/>
      <c r="M774" s="52"/>
      <c r="N774" s="52"/>
    </row>
    <row r="775" spans="1:14">
      <c r="A775" s="52"/>
      <c r="B775" s="52"/>
      <c r="C775" s="52"/>
      <c r="D775" s="52"/>
      <c r="E775" s="52"/>
      <c r="F775" s="52"/>
      <c r="G775" s="52"/>
      <c r="H775" s="52"/>
      <c r="I775" s="52"/>
      <c r="J775" s="52"/>
      <c r="K775" s="52"/>
      <c r="L775" s="52"/>
      <c r="M775" s="52"/>
      <c r="N775" s="52"/>
    </row>
    <row r="776" spans="1:14">
      <c r="A776" s="52"/>
      <c r="B776" s="52"/>
      <c r="C776" s="52"/>
      <c r="D776" s="52"/>
      <c r="E776" s="52"/>
      <c r="F776" s="52"/>
      <c r="G776" s="52"/>
      <c r="H776" s="52"/>
      <c r="I776" s="52"/>
      <c r="J776" s="52"/>
      <c r="K776" s="52"/>
      <c r="L776" s="52"/>
      <c r="M776" s="52"/>
      <c r="N776" s="52"/>
    </row>
    <row r="777" spans="1:14">
      <c r="A777" s="52"/>
      <c r="B777" s="52"/>
      <c r="C777" s="52"/>
      <c r="D777" s="52"/>
      <c r="E777" s="52"/>
      <c r="F777" s="52"/>
      <c r="G777" s="52"/>
      <c r="H777" s="52"/>
      <c r="I777" s="52"/>
      <c r="J777" s="52"/>
      <c r="K777" s="52"/>
      <c r="L777" s="52"/>
      <c r="M777" s="52"/>
      <c r="N777" s="52"/>
    </row>
    <row r="778" spans="1:14">
      <c r="A778" s="52"/>
      <c r="B778" s="52"/>
      <c r="C778" s="52"/>
      <c r="D778" s="52"/>
      <c r="E778" s="52"/>
      <c r="F778" s="52"/>
      <c r="G778" s="52"/>
      <c r="H778" s="52"/>
      <c r="I778" s="52"/>
      <c r="J778" s="52"/>
      <c r="K778" s="52"/>
      <c r="L778" s="52"/>
      <c r="M778" s="52"/>
      <c r="N778" s="52"/>
    </row>
    <row r="779" spans="1:14">
      <c r="A779" s="52"/>
      <c r="B779" s="52"/>
      <c r="C779" s="52"/>
      <c r="D779" s="52"/>
      <c r="E779" s="52"/>
      <c r="F779" s="52"/>
      <c r="G779" s="52"/>
      <c r="H779" s="52"/>
      <c r="I779" s="52"/>
      <c r="J779" s="52"/>
      <c r="K779" s="52"/>
      <c r="L779" s="52"/>
      <c r="M779" s="52"/>
      <c r="N779" s="52"/>
    </row>
    <row r="780" spans="1:14">
      <c r="A780" s="52"/>
      <c r="B780" s="52"/>
      <c r="C780" s="52"/>
      <c r="D780" s="52"/>
      <c r="E780" s="52"/>
      <c r="F780" s="52"/>
      <c r="G780" s="52"/>
      <c r="H780" s="52"/>
      <c r="I780" s="52"/>
      <c r="J780" s="52"/>
      <c r="K780" s="52"/>
      <c r="L780" s="52"/>
      <c r="M780" s="52"/>
      <c r="N780" s="52"/>
    </row>
    <row r="781" spans="1:14">
      <c r="A781" s="52"/>
      <c r="B781" s="52"/>
      <c r="C781" s="52"/>
      <c r="D781" s="52"/>
      <c r="E781" s="52"/>
      <c r="F781" s="52"/>
      <c r="G781" s="52"/>
      <c r="H781" s="52"/>
      <c r="I781" s="52"/>
      <c r="J781" s="52"/>
      <c r="K781" s="52"/>
      <c r="L781" s="52"/>
      <c r="M781" s="52"/>
      <c r="N781" s="52"/>
    </row>
    <row r="782" spans="1:14">
      <c r="A782" s="52"/>
      <c r="B782" s="52"/>
      <c r="C782" s="52"/>
      <c r="D782" s="52"/>
      <c r="E782" s="52"/>
      <c r="F782" s="52"/>
      <c r="G782" s="52"/>
      <c r="H782" s="52"/>
      <c r="I782" s="52"/>
      <c r="J782" s="52"/>
      <c r="K782" s="52"/>
      <c r="L782" s="52"/>
      <c r="M782" s="52"/>
      <c r="N782" s="52"/>
    </row>
    <row r="783" spans="1:14">
      <c r="A783" s="52"/>
      <c r="B783" s="52"/>
      <c r="C783" s="52"/>
      <c r="D783" s="52"/>
      <c r="E783" s="52"/>
      <c r="F783" s="52"/>
      <c r="G783" s="52"/>
      <c r="H783" s="52"/>
      <c r="I783" s="52"/>
      <c r="J783" s="52"/>
      <c r="K783" s="52"/>
      <c r="L783" s="52"/>
      <c r="M783" s="52"/>
      <c r="N783" s="52"/>
    </row>
    <row r="784" spans="1:14">
      <c r="A784" s="52"/>
      <c r="B784" s="52"/>
      <c r="C784" s="52"/>
      <c r="D784" s="52"/>
      <c r="E784" s="52"/>
      <c r="F784" s="52"/>
      <c r="G784" s="52"/>
      <c r="H784" s="52"/>
      <c r="I784" s="52"/>
      <c r="J784" s="52"/>
      <c r="K784" s="52"/>
      <c r="L784" s="52"/>
      <c r="M784" s="52"/>
      <c r="N784" s="52"/>
    </row>
    <row r="785" spans="1:14">
      <c r="A785" s="52"/>
      <c r="B785" s="52"/>
      <c r="C785" s="52"/>
      <c r="D785" s="52"/>
      <c r="E785" s="52"/>
      <c r="F785" s="52"/>
      <c r="G785" s="52"/>
      <c r="H785" s="52"/>
      <c r="I785" s="52"/>
      <c r="J785" s="52"/>
      <c r="K785" s="52"/>
      <c r="L785" s="52"/>
      <c r="M785" s="52"/>
      <c r="N785" s="52"/>
    </row>
    <row r="786" spans="1:14">
      <c r="A786" s="52"/>
      <c r="B786" s="52"/>
      <c r="C786" s="52"/>
      <c r="D786" s="52"/>
      <c r="E786" s="52"/>
      <c r="F786" s="52"/>
      <c r="G786" s="52"/>
      <c r="H786" s="52"/>
      <c r="I786" s="52"/>
      <c r="J786" s="52"/>
      <c r="K786" s="52"/>
      <c r="L786" s="52"/>
      <c r="M786" s="52"/>
      <c r="N786" s="52"/>
    </row>
    <row r="787" spans="1:14">
      <c r="A787" s="52"/>
      <c r="B787" s="52"/>
      <c r="C787" s="52"/>
      <c r="D787" s="52"/>
      <c r="E787" s="52"/>
      <c r="F787" s="52"/>
      <c r="G787" s="52"/>
      <c r="H787" s="52"/>
      <c r="I787" s="52"/>
      <c r="J787" s="52"/>
      <c r="K787" s="52"/>
      <c r="L787" s="52"/>
      <c r="M787" s="52"/>
      <c r="N787" s="52"/>
    </row>
    <row r="788" spans="1:14">
      <c r="A788" s="52"/>
      <c r="B788" s="52"/>
      <c r="C788" s="52"/>
      <c r="D788" s="52"/>
      <c r="E788" s="52"/>
      <c r="F788" s="52"/>
      <c r="G788" s="52"/>
      <c r="H788" s="52"/>
      <c r="I788" s="52"/>
      <c r="J788" s="52"/>
      <c r="K788" s="52"/>
      <c r="L788" s="52"/>
      <c r="M788" s="52"/>
      <c r="N788" s="52"/>
    </row>
    <row r="789" spans="1:14">
      <c r="A789" s="52"/>
      <c r="B789" s="52"/>
      <c r="C789" s="52"/>
      <c r="D789" s="52"/>
      <c r="E789" s="52"/>
      <c r="F789" s="52"/>
      <c r="G789" s="52"/>
      <c r="H789" s="52"/>
      <c r="I789" s="52"/>
      <c r="J789" s="52"/>
      <c r="K789" s="52"/>
      <c r="L789" s="52"/>
      <c r="M789" s="52"/>
      <c r="N789" s="52"/>
    </row>
    <row r="790" spans="1:14">
      <c r="A790" s="52"/>
      <c r="B790" s="52"/>
      <c r="C790" s="52"/>
      <c r="D790" s="52"/>
      <c r="E790" s="52"/>
      <c r="F790" s="52"/>
      <c r="G790" s="52"/>
      <c r="H790" s="52"/>
      <c r="I790" s="52"/>
      <c r="J790" s="52"/>
      <c r="K790" s="52"/>
      <c r="L790" s="52"/>
      <c r="M790" s="52"/>
      <c r="N790" s="52"/>
    </row>
    <row r="791" spans="1:14">
      <c r="A791" s="52"/>
      <c r="B791" s="52"/>
      <c r="C791" s="52"/>
      <c r="D791" s="52"/>
      <c r="E791" s="52"/>
      <c r="F791" s="52"/>
      <c r="G791" s="52"/>
      <c r="H791" s="52"/>
      <c r="I791" s="52"/>
      <c r="J791" s="52"/>
      <c r="K791" s="52"/>
      <c r="L791" s="52"/>
      <c r="M791" s="52"/>
      <c r="N791" s="52"/>
    </row>
    <row r="792" spans="1:14">
      <c r="A792" s="52"/>
      <c r="B792" s="52"/>
      <c r="C792" s="52"/>
      <c r="D792" s="52"/>
      <c r="E792" s="52"/>
      <c r="F792" s="52"/>
      <c r="G792" s="52"/>
      <c r="H792" s="52"/>
      <c r="I792" s="52"/>
      <c r="J792" s="52"/>
      <c r="K792" s="52"/>
      <c r="L792" s="52"/>
      <c r="M792" s="52"/>
      <c r="N792" s="52"/>
    </row>
    <row r="793" spans="1:14">
      <c r="A793" s="52"/>
      <c r="B793" s="52"/>
      <c r="C793" s="52"/>
      <c r="D793" s="52"/>
      <c r="E793" s="52"/>
      <c r="F793" s="52"/>
      <c r="G793" s="52"/>
      <c r="H793" s="52"/>
      <c r="I793" s="52"/>
      <c r="J793" s="52"/>
      <c r="K793" s="52"/>
      <c r="L793" s="52"/>
      <c r="M793" s="52"/>
      <c r="N793" s="52"/>
    </row>
    <row r="794" spans="1:14">
      <c r="A794" s="52"/>
      <c r="B794" s="52"/>
      <c r="C794" s="52"/>
      <c r="D794" s="52"/>
      <c r="E794" s="52"/>
      <c r="F794" s="52"/>
      <c r="G794" s="52"/>
      <c r="H794" s="52"/>
      <c r="I794" s="52"/>
      <c r="J794" s="52"/>
      <c r="K794" s="52"/>
      <c r="L794" s="52"/>
      <c r="M794" s="52"/>
      <c r="N794" s="52"/>
    </row>
    <row r="795" spans="1:14">
      <c r="A795" s="52"/>
      <c r="B795" s="52"/>
      <c r="C795" s="52"/>
      <c r="D795" s="52"/>
      <c r="E795" s="52"/>
      <c r="F795" s="52"/>
      <c r="G795" s="52"/>
      <c r="H795" s="52"/>
      <c r="I795" s="52"/>
      <c r="J795" s="52"/>
      <c r="K795" s="52"/>
      <c r="L795" s="52"/>
      <c r="M795" s="52"/>
      <c r="N795" s="52"/>
    </row>
    <row r="796" spans="1:14">
      <c r="A796" s="52"/>
      <c r="B796" s="52"/>
      <c r="C796" s="52"/>
      <c r="D796" s="52"/>
      <c r="E796" s="52"/>
      <c r="F796" s="52"/>
      <c r="G796" s="52"/>
      <c r="H796" s="52"/>
      <c r="I796" s="52"/>
      <c r="J796" s="52"/>
      <c r="K796" s="52"/>
      <c r="L796" s="52"/>
      <c r="M796" s="52"/>
      <c r="N796" s="52"/>
    </row>
    <row r="797" spans="1:14">
      <c r="A797" s="52"/>
      <c r="B797" s="52"/>
      <c r="C797" s="52"/>
      <c r="D797" s="52"/>
      <c r="E797" s="52"/>
      <c r="F797" s="52"/>
      <c r="G797" s="52"/>
      <c r="H797" s="52"/>
      <c r="I797" s="52"/>
      <c r="J797" s="52"/>
      <c r="K797" s="52"/>
      <c r="L797" s="52"/>
      <c r="M797" s="52"/>
      <c r="N797" s="52"/>
    </row>
    <row r="798" spans="1:14">
      <c r="A798" s="52"/>
      <c r="B798" s="52"/>
      <c r="C798" s="52"/>
      <c r="D798" s="52"/>
      <c r="E798" s="52"/>
      <c r="F798" s="52"/>
      <c r="G798" s="52"/>
      <c r="H798" s="52"/>
      <c r="I798" s="52"/>
      <c r="J798" s="52"/>
      <c r="K798" s="52"/>
      <c r="L798" s="52"/>
      <c r="M798" s="52"/>
      <c r="N798" s="52"/>
    </row>
    <row r="799" spans="1:14">
      <c r="A799" s="52"/>
      <c r="B799" s="52"/>
      <c r="C799" s="52"/>
      <c r="D799" s="52"/>
      <c r="E799" s="52"/>
      <c r="F799" s="52"/>
      <c r="G799" s="52"/>
      <c r="H799" s="52"/>
      <c r="I799" s="52"/>
      <c r="J799" s="52"/>
      <c r="K799" s="52"/>
      <c r="L799" s="52"/>
      <c r="M799" s="52"/>
      <c r="N799" s="52"/>
    </row>
    <row r="800" spans="1:14">
      <c r="A800" s="52"/>
      <c r="B800" s="52"/>
      <c r="C800" s="52"/>
      <c r="D800" s="52"/>
      <c r="E800" s="52"/>
      <c r="F800" s="52"/>
      <c r="G800" s="52"/>
      <c r="H800" s="52"/>
      <c r="I800" s="52"/>
      <c r="J800" s="52"/>
      <c r="K800" s="52"/>
      <c r="L800" s="52"/>
      <c r="M800" s="52"/>
      <c r="N800" s="52"/>
    </row>
    <row r="801" spans="1:14">
      <c r="A801" s="52"/>
      <c r="B801" s="52"/>
      <c r="C801" s="52"/>
      <c r="D801" s="52"/>
      <c r="E801" s="52"/>
      <c r="F801" s="52"/>
      <c r="G801" s="52"/>
      <c r="H801" s="52"/>
      <c r="I801" s="52"/>
      <c r="J801" s="52"/>
      <c r="K801" s="52"/>
      <c r="L801" s="52"/>
      <c r="M801" s="52"/>
      <c r="N801" s="52"/>
    </row>
    <row r="802" spans="1:14">
      <c r="A802" s="52"/>
      <c r="B802" s="52"/>
      <c r="C802" s="52"/>
      <c r="D802" s="52"/>
      <c r="E802" s="52"/>
      <c r="F802" s="52"/>
      <c r="G802" s="52"/>
      <c r="H802" s="52"/>
      <c r="I802" s="52"/>
      <c r="J802" s="52"/>
      <c r="K802" s="52"/>
      <c r="L802" s="52"/>
      <c r="M802" s="52"/>
      <c r="N802" s="52"/>
    </row>
    <row r="803" spans="1:14">
      <c r="A803" s="52"/>
      <c r="B803" s="52"/>
      <c r="C803" s="52"/>
      <c r="D803" s="52"/>
      <c r="E803" s="52"/>
      <c r="F803" s="52"/>
      <c r="G803" s="52"/>
      <c r="H803" s="52"/>
      <c r="I803" s="52"/>
      <c r="J803" s="52"/>
      <c r="K803" s="52"/>
      <c r="L803" s="52"/>
      <c r="M803" s="52"/>
      <c r="N803" s="52"/>
    </row>
    <row r="804" spans="1:14">
      <c r="A804" s="52"/>
      <c r="B804" s="52"/>
      <c r="C804" s="52"/>
      <c r="D804" s="52"/>
      <c r="E804" s="52"/>
      <c r="F804" s="52"/>
      <c r="G804" s="52"/>
      <c r="H804" s="52"/>
      <c r="I804" s="52"/>
      <c r="J804" s="52"/>
      <c r="K804" s="52"/>
      <c r="L804" s="52"/>
      <c r="M804" s="52"/>
      <c r="N804" s="52"/>
    </row>
    <row r="805" spans="1:14">
      <c r="A805" s="52"/>
      <c r="B805" s="52"/>
      <c r="C805" s="52"/>
      <c r="D805" s="52"/>
      <c r="E805" s="52"/>
      <c r="F805" s="52"/>
      <c r="G805" s="52"/>
      <c r="H805" s="52"/>
      <c r="I805" s="52"/>
      <c r="J805" s="52"/>
      <c r="K805" s="52"/>
      <c r="L805" s="52"/>
      <c r="M805" s="52"/>
      <c r="N805" s="52"/>
    </row>
    <row r="806" spans="1:14">
      <c r="A806" s="52"/>
      <c r="B806" s="52"/>
      <c r="C806" s="52"/>
      <c r="D806" s="52"/>
      <c r="E806" s="52"/>
      <c r="F806" s="52"/>
      <c r="G806" s="52"/>
      <c r="H806" s="52"/>
      <c r="I806" s="52"/>
      <c r="J806" s="52"/>
      <c r="K806" s="52"/>
      <c r="L806" s="52"/>
      <c r="M806" s="52"/>
      <c r="N806" s="52"/>
    </row>
    <row r="807" spans="1:14">
      <c r="A807" s="52"/>
      <c r="B807" s="52"/>
      <c r="C807" s="52"/>
      <c r="D807" s="52"/>
      <c r="E807" s="52"/>
      <c r="F807" s="52"/>
      <c r="G807" s="52"/>
      <c r="H807" s="52"/>
      <c r="I807" s="52"/>
      <c r="J807" s="52"/>
      <c r="K807" s="52"/>
      <c r="L807" s="52"/>
      <c r="M807" s="52"/>
      <c r="N807" s="52"/>
    </row>
    <row r="808" spans="1:14">
      <c r="A808" s="52"/>
      <c r="B808" s="52"/>
      <c r="C808" s="52"/>
      <c r="D808" s="52"/>
      <c r="E808" s="52"/>
      <c r="F808" s="52"/>
      <c r="G808" s="52"/>
      <c r="H808" s="52"/>
      <c r="I808" s="52"/>
      <c r="J808" s="52"/>
      <c r="K808" s="52"/>
      <c r="L808" s="52"/>
      <c r="M808" s="52"/>
      <c r="N808" s="52"/>
    </row>
    <row r="809" spans="1:14">
      <c r="A809" s="52"/>
      <c r="B809" s="52"/>
      <c r="C809" s="52"/>
      <c r="D809" s="52"/>
      <c r="E809" s="52"/>
      <c r="F809" s="52"/>
      <c r="G809" s="52"/>
      <c r="H809" s="52"/>
      <c r="I809" s="52"/>
      <c r="J809" s="52"/>
      <c r="K809" s="52"/>
      <c r="L809" s="52"/>
      <c r="M809" s="52"/>
      <c r="N809" s="52"/>
    </row>
    <row r="810" spans="1:14">
      <c r="A810" s="52"/>
      <c r="B810" s="52"/>
      <c r="C810" s="52"/>
      <c r="D810" s="52"/>
      <c r="E810" s="52"/>
      <c r="F810" s="52"/>
      <c r="G810" s="52"/>
      <c r="H810" s="52"/>
      <c r="I810" s="52"/>
      <c r="J810" s="52"/>
      <c r="K810" s="52"/>
      <c r="L810" s="52"/>
      <c r="M810" s="52"/>
      <c r="N810" s="52"/>
    </row>
    <row r="811" spans="1:14">
      <c r="A811" s="52"/>
      <c r="B811" s="52"/>
      <c r="C811" s="52"/>
      <c r="D811" s="52"/>
      <c r="E811" s="52"/>
      <c r="F811" s="52"/>
      <c r="G811" s="52"/>
      <c r="H811" s="52"/>
      <c r="I811" s="52"/>
      <c r="J811" s="52"/>
      <c r="K811" s="52"/>
      <c r="L811" s="52"/>
      <c r="M811" s="52"/>
      <c r="N811" s="52"/>
    </row>
    <row r="812" spans="1:14">
      <c r="A812" s="52"/>
      <c r="B812" s="52"/>
      <c r="C812" s="52"/>
      <c r="D812" s="52"/>
      <c r="E812" s="52"/>
      <c r="F812" s="52"/>
      <c r="G812" s="52"/>
      <c r="H812" s="52"/>
      <c r="I812" s="52"/>
      <c r="J812" s="52"/>
      <c r="K812" s="52"/>
      <c r="L812" s="52"/>
      <c r="M812" s="52"/>
      <c r="N812" s="52"/>
    </row>
    <row r="813" spans="1:14">
      <c r="A813" s="52"/>
      <c r="B813" s="52"/>
      <c r="C813" s="52"/>
      <c r="D813" s="52"/>
      <c r="E813" s="52"/>
      <c r="F813" s="52"/>
      <c r="G813" s="52"/>
      <c r="H813" s="52"/>
      <c r="I813" s="52"/>
      <c r="J813" s="52"/>
      <c r="K813" s="52"/>
      <c r="L813" s="52"/>
      <c r="M813" s="52"/>
      <c r="N813" s="52"/>
    </row>
    <row r="814" spans="1:14">
      <c r="A814" s="52"/>
      <c r="B814" s="52"/>
      <c r="C814" s="52"/>
      <c r="D814" s="52"/>
      <c r="E814" s="52"/>
      <c r="F814" s="52"/>
      <c r="G814" s="52"/>
      <c r="H814" s="52"/>
      <c r="I814" s="52"/>
      <c r="J814" s="52"/>
      <c r="K814" s="52"/>
      <c r="L814" s="52"/>
      <c r="M814" s="52"/>
      <c r="N814" s="52"/>
    </row>
    <row r="815" spans="1:14">
      <c r="A815" s="52"/>
      <c r="B815" s="52"/>
      <c r="C815" s="52"/>
      <c r="D815" s="52"/>
      <c r="E815" s="52"/>
      <c r="F815" s="52"/>
      <c r="G815" s="52"/>
      <c r="H815" s="52"/>
      <c r="I815" s="52"/>
      <c r="J815" s="52"/>
      <c r="K815" s="52"/>
      <c r="L815" s="52"/>
      <c r="M815" s="52"/>
      <c r="N815" s="52"/>
    </row>
    <row r="816" spans="1:14">
      <c r="A816" s="52"/>
      <c r="B816" s="52"/>
      <c r="C816" s="52"/>
      <c r="D816" s="52"/>
      <c r="E816" s="52"/>
      <c r="F816" s="52"/>
      <c r="G816" s="52"/>
      <c r="H816" s="52"/>
      <c r="I816" s="52"/>
      <c r="J816" s="52"/>
      <c r="K816" s="52"/>
      <c r="L816" s="52"/>
      <c r="M816" s="52"/>
      <c r="N816" s="52"/>
    </row>
    <row r="817" spans="1:14">
      <c r="A817" s="52"/>
      <c r="B817" s="52"/>
      <c r="C817" s="52"/>
      <c r="D817" s="52"/>
      <c r="E817" s="52"/>
      <c r="F817" s="52"/>
      <c r="G817" s="52"/>
      <c r="H817" s="52"/>
      <c r="I817" s="52"/>
      <c r="J817" s="52"/>
      <c r="K817" s="52"/>
      <c r="L817" s="52"/>
      <c r="M817" s="52"/>
      <c r="N817" s="52"/>
    </row>
    <row r="818" spans="1:14">
      <c r="A818" s="52"/>
      <c r="B818" s="52"/>
      <c r="C818" s="52"/>
      <c r="D818" s="52"/>
      <c r="E818" s="52"/>
      <c r="F818" s="52"/>
      <c r="G818" s="52"/>
      <c r="H818" s="52"/>
      <c r="I818" s="52"/>
      <c r="J818" s="52"/>
      <c r="K818" s="52"/>
      <c r="L818" s="52"/>
      <c r="M818" s="52"/>
      <c r="N818" s="52"/>
    </row>
    <row r="819" spans="1:14">
      <c r="A819" s="52"/>
      <c r="B819" s="52"/>
      <c r="C819" s="52"/>
      <c r="D819" s="52"/>
      <c r="E819" s="52"/>
      <c r="F819" s="52"/>
      <c r="G819" s="52"/>
      <c r="H819" s="52"/>
      <c r="I819" s="52"/>
      <c r="J819" s="52"/>
      <c r="K819" s="52"/>
      <c r="L819" s="52"/>
      <c r="M819" s="52"/>
      <c r="N819" s="52"/>
    </row>
    <row r="820" spans="1:14">
      <c r="A820" s="52"/>
      <c r="B820" s="52"/>
      <c r="C820" s="52"/>
      <c r="D820" s="52"/>
      <c r="E820" s="52"/>
      <c r="F820" s="52"/>
      <c r="G820" s="52"/>
      <c r="H820" s="52"/>
      <c r="I820" s="52"/>
      <c r="J820" s="52"/>
      <c r="K820" s="52"/>
      <c r="L820" s="52"/>
      <c r="M820" s="52"/>
      <c r="N820" s="52"/>
    </row>
    <row r="821" spans="1:14">
      <c r="A821" s="52"/>
      <c r="B821" s="52"/>
      <c r="C821" s="52"/>
      <c r="D821" s="52"/>
      <c r="E821" s="52"/>
      <c r="F821" s="52"/>
      <c r="G821" s="52"/>
      <c r="H821" s="52"/>
      <c r="I821" s="52"/>
      <c r="J821" s="52"/>
      <c r="K821" s="52"/>
      <c r="L821" s="52"/>
      <c r="M821" s="52"/>
      <c r="N821" s="52"/>
    </row>
    <row r="822" spans="1:14">
      <c r="A822" s="52"/>
      <c r="B822" s="52"/>
      <c r="C822" s="52"/>
      <c r="D822" s="52"/>
      <c r="E822" s="52"/>
      <c r="F822" s="52"/>
      <c r="G822" s="52"/>
      <c r="H822" s="52"/>
      <c r="I822" s="52"/>
      <c r="J822" s="52"/>
      <c r="K822" s="52"/>
      <c r="L822" s="52"/>
      <c r="M822" s="52"/>
      <c r="N822" s="52"/>
    </row>
    <row r="823" spans="1:14">
      <c r="A823" s="52"/>
      <c r="B823" s="52"/>
      <c r="C823" s="52"/>
      <c r="D823" s="52"/>
      <c r="E823" s="52"/>
      <c r="F823" s="52"/>
      <c r="G823" s="52"/>
      <c r="H823" s="52"/>
      <c r="I823" s="52"/>
      <c r="J823" s="52"/>
      <c r="K823" s="52"/>
      <c r="L823" s="52"/>
      <c r="M823" s="52"/>
      <c r="N823" s="52"/>
    </row>
    <row r="824" spans="1:14">
      <c r="A824" s="52"/>
      <c r="B824" s="52"/>
      <c r="C824" s="52"/>
      <c r="D824" s="52"/>
      <c r="E824" s="52"/>
      <c r="F824" s="52"/>
      <c r="G824" s="52"/>
      <c r="H824" s="52"/>
      <c r="I824" s="52"/>
      <c r="J824" s="52"/>
      <c r="K824" s="52"/>
      <c r="L824" s="52"/>
      <c r="M824" s="52"/>
      <c r="N824" s="52"/>
    </row>
    <row r="825" spans="1:14">
      <c r="A825" s="52"/>
      <c r="B825" s="52"/>
      <c r="C825" s="52"/>
      <c r="D825" s="52"/>
      <c r="E825" s="52"/>
      <c r="F825" s="52"/>
      <c r="G825" s="52"/>
      <c r="H825" s="52"/>
      <c r="I825" s="52"/>
      <c r="J825" s="52"/>
      <c r="K825" s="52"/>
      <c r="L825" s="52"/>
      <c r="M825" s="52"/>
      <c r="N825" s="52"/>
    </row>
    <row r="826" spans="1:14">
      <c r="A826" s="52"/>
      <c r="B826" s="52"/>
      <c r="C826" s="52"/>
      <c r="D826" s="52"/>
      <c r="E826" s="52"/>
      <c r="F826" s="52"/>
      <c r="G826" s="52"/>
      <c r="H826" s="52"/>
      <c r="I826" s="52"/>
      <c r="J826" s="52"/>
      <c r="K826" s="52"/>
      <c r="L826" s="52"/>
      <c r="M826" s="52"/>
      <c r="N826" s="52"/>
    </row>
    <row r="827" spans="1:14">
      <c r="A827" s="52"/>
      <c r="B827" s="52"/>
      <c r="C827" s="52"/>
      <c r="D827" s="52"/>
      <c r="E827" s="52"/>
      <c r="F827" s="52"/>
      <c r="G827" s="52"/>
      <c r="H827" s="52"/>
      <c r="I827" s="52"/>
      <c r="J827" s="52"/>
      <c r="K827" s="52"/>
      <c r="L827" s="52"/>
      <c r="M827" s="52"/>
      <c r="N827" s="52"/>
    </row>
    <row r="828" spans="1:14">
      <c r="A828" s="52"/>
      <c r="B828" s="52"/>
      <c r="C828" s="52"/>
      <c r="D828" s="52"/>
      <c r="E828" s="52"/>
      <c r="F828" s="52"/>
      <c r="G828" s="52"/>
      <c r="H828" s="52"/>
      <c r="I828" s="52"/>
      <c r="J828" s="52"/>
      <c r="K828" s="52"/>
      <c r="L828" s="52"/>
      <c r="M828" s="52"/>
      <c r="N828" s="52"/>
    </row>
    <row r="829" spans="1:14">
      <c r="A829" s="52"/>
      <c r="B829" s="52"/>
      <c r="C829" s="52"/>
      <c r="D829" s="52"/>
      <c r="E829" s="52"/>
      <c r="F829" s="52"/>
      <c r="G829" s="52"/>
      <c r="H829" s="52"/>
      <c r="I829" s="52"/>
      <c r="J829" s="52"/>
      <c r="K829" s="52"/>
      <c r="L829" s="52"/>
      <c r="M829" s="52"/>
      <c r="N829" s="52"/>
    </row>
    <row r="830" spans="1:14">
      <c r="A830" s="52"/>
      <c r="B830" s="52"/>
      <c r="C830" s="52"/>
      <c r="D830" s="52"/>
      <c r="E830" s="52"/>
      <c r="F830" s="52"/>
      <c r="G830" s="52"/>
      <c r="H830" s="52"/>
      <c r="I830" s="52"/>
      <c r="J830" s="52"/>
      <c r="K830" s="52"/>
      <c r="L830" s="52"/>
      <c r="M830" s="52"/>
      <c r="N830" s="52"/>
    </row>
    <row r="831" spans="1:14">
      <c r="A831" s="52"/>
      <c r="B831" s="52"/>
      <c r="C831" s="52"/>
      <c r="D831" s="52"/>
      <c r="E831" s="52"/>
      <c r="F831" s="52"/>
      <c r="G831" s="52"/>
      <c r="H831" s="52"/>
      <c r="I831" s="52"/>
      <c r="J831" s="52"/>
      <c r="K831" s="52"/>
      <c r="L831" s="52"/>
      <c r="M831" s="52"/>
      <c r="N831" s="52"/>
    </row>
    <row r="832" spans="1:14">
      <c r="A832" s="52"/>
      <c r="B832" s="52"/>
      <c r="C832" s="52"/>
      <c r="D832" s="52"/>
      <c r="E832" s="52"/>
      <c r="F832" s="52"/>
      <c r="G832" s="52"/>
      <c r="H832" s="52"/>
      <c r="I832" s="52"/>
      <c r="J832" s="52"/>
      <c r="K832" s="52"/>
      <c r="L832" s="52"/>
      <c r="M832" s="52"/>
      <c r="N832" s="52"/>
    </row>
    <row r="833" spans="1:14">
      <c r="A833" s="52"/>
      <c r="B833" s="52"/>
      <c r="C833" s="52"/>
      <c r="D833" s="52"/>
      <c r="E833" s="52"/>
      <c r="F833" s="52"/>
      <c r="G833" s="52"/>
      <c r="H833" s="52"/>
      <c r="I833" s="52"/>
      <c r="J833" s="52"/>
      <c r="K833" s="52"/>
      <c r="L833" s="52"/>
      <c r="M833" s="52"/>
      <c r="N833" s="52"/>
    </row>
    <row r="834" spans="1:14">
      <c r="A834" s="52"/>
      <c r="B834" s="52"/>
      <c r="C834" s="52"/>
      <c r="D834" s="52"/>
      <c r="E834" s="52"/>
      <c r="F834" s="52"/>
      <c r="G834" s="52"/>
      <c r="H834" s="52"/>
      <c r="I834" s="52"/>
      <c r="J834" s="52"/>
      <c r="K834" s="52"/>
      <c r="L834" s="52"/>
      <c r="M834" s="52"/>
      <c r="N834" s="52"/>
    </row>
    <row r="835" spans="1:14">
      <c r="A835" s="52"/>
      <c r="B835" s="52"/>
      <c r="C835" s="52"/>
      <c r="D835" s="52"/>
      <c r="E835" s="52"/>
      <c r="F835" s="52"/>
      <c r="G835" s="52"/>
      <c r="H835" s="52"/>
      <c r="I835" s="52"/>
      <c r="J835" s="52"/>
      <c r="K835" s="52"/>
      <c r="L835" s="52"/>
      <c r="M835" s="52"/>
      <c r="N835" s="52"/>
    </row>
    <row r="836" spans="1:14">
      <c r="A836" s="52"/>
      <c r="B836" s="52"/>
      <c r="C836" s="52"/>
      <c r="D836" s="52"/>
      <c r="E836" s="52"/>
      <c r="F836" s="52"/>
      <c r="G836" s="52"/>
      <c r="H836" s="52"/>
      <c r="I836" s="52"/>
      <c r="J836" s="52"/>
      <c r="K836" s="52"/>
      <c r="L836" s="52"/>
      <c r="M836" s="52"/>
      <c r="N836" s="52"/>
    </row>
    <row r="837" spans="1:14">
      <c r="A837" s="52"/>
      <c r="B837" s="52"/>
      <c r="C837" s="52"/>
      <c r="D837" s="52"/>
      <c r="E837" s="52"/>
      <c r="F837" s="52"/>
      <c r="G837" s="52"/>
      <c r="H837" s="52"/>
      <c r="I837" s="52"/>
      <c r="J837" s="52"/>
      <c r="K837" s="52"/>
      <c r="L837" s="52"/>
      <c r="M837" s="52"/>
      <c r="N837" s="52"/>
    </row>
    <row r="838" spans="1:14">
      <c r="A838" s="52"/>
      <c r="B838" s="52"/>
      <c r="C838" s="52"/>
      <c r="D838" s="52"/>
      <c r="E838" s="52"/>
      <c r="F838" s="52"/>
      <c r="G838" s="52"/>
      <c r="H838" s="52"/>
      <c r="I838" s="52"/>
      <c r="J838" s="52"/>
      <c r="K838" s="52"/>
      <c r="L838" s="52"/>
      <c r="M838" s="52"/>
      <c r="N838" s="52"/>
    </row>
    <row r="839" spans="1:14">
      <c r="A839" s="52"/>
      <c r="B839" s="52"/>
      <c r="C839" s="52"/>
      <c r="D839" s="52"/>
      <c r="E839" s="52"/>
      <c r="F839" s="52"/>
      <c r="G839" s="52"/>
      <c r="H839" s="52"/>
      <c r="I839" s="52"/>
      <c r="J839" s="52"/>
      <c r="K839" s="52"/>
      <c r="L839" s="52"/>
      <c r="M839" s="52"/>
      <c r="N839" s="52"/>
    </row>
    <row r="840" spans="1:14">
      <c r="A840" s="52"/>
      <c r="B840" s="52"/>
      <c r="C840" s="52"/>
      <c r="D840" s="52"/>
      <c r="E840" s="52"/>
      <c r="F840" s="52"/>
      <c r="G840" s="52"/>
      <c r="H840" s="52"/>
      <c r="I840" s="52"/>
      <c r="J840" s="52"/>
      <c r="K840" s="52"/>
      <c r="L840" s="52"/>
      <c r="M840" s="52"/>
      <c r="N840" s="52"/>
    </row>
    <row r="841" spans="1:14">
      <c r="A841" s="52"/>
      <c r="B841" s="52"/>
      <c r="C841" s="52"/>
      <c r="D841" s="52"/>
      <c r="E841" s="52"/>
      <c r="F841" s="52"/>
      <c r="G841" s="52"/>
      <c r="H841" s="52"/>
      <c r="I841" s="52"/>
      <c r="J841" s="52"/>
      <c r="K841" s="52"/>
      <c r="L841" s="52"/>
      <c r="M841" s="52"/>
      <c r="N841" s="52"/>
    </row>
    <row r="842" spans="1:14">
      <c r="A842" s="52"/>
      <c r="B842" s="52"/>
      <c r="C842" s="52"/>
      <c r="D842" s="52"/>
      <c r="E842" s="52"/>
      <c r="F842" s="52"/>
      <c r="G842" s="52"/>
      <c r="H842" s="52"/>
      <c r="I842" s="52"/>
      <c r="J842" s="52"/>
      <c r="K842" s="52"/>
      <c r="L842" s="52"/>
      <c r="M842" s="52"/>
      <c r="N842" s="52"/>
    </row>
    <row r="843" spans="1:14">
      <c r="A843" s="52"/>
      <c r="B843" s="52"/>
      <c r="C843" s="52"/>
      <c r="D843" s="52"/>
      <c r="E843" s="52"/>
      <c r="F843" s="52"/>
      <c r="G843" s="52"/>
      <c r="H843" s="52"/>
      <c r="I843" s="52"/>
      <c r="J843" s="52"/>
      <c r="K843" s="52"/>
      <c r="L843" s="52"/>
      <c r="M843" s="52"/>
      <c r="N843" s="52"/>
    </row>
    <row r="844" spans="1:14">
      <c r="A844" s="52"/>
      <c r="B844" s="52"/>
      <c r="C844" s="52"/>
      <c r="D844" s="52"/>
      <c r="E844" s="52"/>
      <c r="F844" s="52"/>
      <c r="G844" s="52"/>
      <c r="H844" s="52"/>
      <c r="I844" s="52"/>
      <c r="J844" s="52"/>
      <c r="K844" s="52"/>
      <c r="L844" s="52"/>
      <c r="M844" s="52"/>
      <c r="N844" s="52"/>
    </row>
    <row r="845" spans="1:14">
      <c r="A845" s="52"/>
      <c r="B845" s="52"/>
      <c r="C845" s="52"/>
      <c r="D845" s="52"/>
      <c r="E845" s="52"/>
      <c r="F845" s="52"/>
      <c r="G845" s="52"/>
      <c r="H845" s="52"/>
      <c r="I845" s="52"/>
      <c r="J845" s="52"/>
      <c r="K845" s="52"/>
      <c r="L845" s="52"/>
      <c r="M845" s="52"/>
      <c r="N845" s="52"/>
    </row>
    <row r="846" spans="1:14">
      <c r="A846" s="52"/>
      <c r="B846" s="52"/>
      <c r="C846" s="52"/>
      <c r="D846" s="52"/>
      <c r="E846" s="52"/>
      <c r="F846" s="52"/>
      <c r="G846" s="52"/>
      <c r="H846" s="52"/>
      <c r="I846" s="52"/>
      <c r="J846" s="52"/>
      <c r="K846" s="52"/>
      <c r="L846" s="52"/>
      <c r="M846" s="52"/>
      <c r="N846" s="52"/>
    </row>
    <row r="847" spans="1:14">
      <c r="A847" s="52"/>
      <c r="B847" s="52"/>
      <c r="C847" s="52"/>
      <c r="D847" s="52"/>
      <c r="E847" s="52"/>
      <c r="F847" s="52"/>
      <c r="G847" s="52"/>
      <c r="H847" s="52"/>
      <c r="I847" s="52"/>
      <c r="J847" s="52"/>
      <c r="K847" s="52"/>
      <c r="L847" s="52"/>
      <c r="M847" s="52"/>
      <c r="N847" s="52"/>
    </row>
    <row r="848" spans="1:14">
      <c r="A848" s="52"/>
      <c r="B848" s="52"/>
      <c r="C848" s="52"/>
      <c r="D848" s="52"/>
      <c r="E848" s="52"/>
      <c r="F848" s="52"/>
      <c r="G848" s="52"/>
      <c r="H848" s="52"/>
      <c r="I848" s="52"/>
      <c r="J848" s="52"/>
      <c r="K848" s="52"/>
      <c r="L848" s="52"/>
      <c r="M848" s="52"/>
      <c r="N848" s="52"/>
    </row>
    <row r="849" spans="1:14">
      <c r="A849" s="52"/>
      <c r="B849" s="52"/>
      <c r="C849" s="52"/>
      <c r="D849" s="52"/>
      <c r="E849" s="52"/>
      <c r="F849" s="52"/>
      <c r="G849" s="52"/>
      <c r="H849" s="52"/>
      <c r="I849" s="52"/>
      <c r="J849" s="52"/>
      <c r="K849" s="52"/>
      <c r="L849" s="52"/>
      <c r="M849" s="52"/>
      <c r="N849" s="52"/>
    </row>
    <row r="850" spans="1:14">
      <c r="A850" s="52"/>
      <c r="B850" s="52"/>
      <c r="C850" s="52"/>
      <c r="D850" s="52"/>
      <c r="E850" s="52"/>
      <c r="F850" s="52"/>
      <c r="G850" s="52"/>
      <c r="H850" s="52"/>
      <c r="I850" s="52"/>
      <c r="J850" s="52"/>
      <c r="K850" s="52"/>
      <c r="L850" s="52"/>
      <c r="M850" s="52"/>
      <c r="N850" s="52"/>
    </row>
    <row r="851" spans="1:14">
      <c r="A851" s="52"/>
      <c r="B851" s="52"/>
      <c r="C851" s="52"/>
      <c r="D851" s="52"/>
      <c r="E851" s="52"/>
      <c r="F851" s="52"/>
      <c r="G851" s="52"/>
      <c r="H851" s="52"/>
      <c r="I851" s="52"/>
      <c r="J851" s="52"/>
      <c r="K851" s="52"/>
      <c r="L851" s="52"/>
      <c r="M851" s="52"/>
      <c r="N851" s="52"/>
    </row>
    <row r="852" spans="1:14">
      <c r="A852" s="52"/>
      <c r="B852" s="52"/>
      <c r="C852" s="52"/>
      <c r="D852" s="52"/>
      <c r="E852" s="52"/>
      <c r="F852" s="52"/>
      <c r="G852" s="52"/>
      <c r="H852" s="52"/>
      <c r="I852" s="52"/>
      <c r="J852" s="52"/>
      <c r="K852" s="52"/>
      <c r="L852" s="52"/>
      <c r="M852" s="52"/>
      <c r="N852" s="52"/>
    </row>
    <row r="853" spans="1:14">
      <c r="A853" s="52"/>
      <c r="B853" s="52"/>
      <c r="C853" s="52"/>
      <c r="D853" s="52"/>
      <c r="E853" s="52"/>
      <c r="F853" s="52"/>
      <c r="G853" s="52"/>
      <c r="H853" s="52"/>
      <c r="I853" s="52"/>
      <c r="J853" s="52"/>
      <c r="K853" s="52"/>
      <c r="L853" s="52"/>
      <c r="M853" s="52"/>
      <c r="N853" s="52"/>
    </row>
    <row r="854" spans="1:14">
      <c r="A854" s="52"/>
      <c r="B854" s="52"/>
      <c r="C854" s="52"/>
      <c r="D854" s="52"/>
      <c r="E854" s="52"/>
      <c r="F854" s="52"/>
      <c r="G854" s="52"/>
      <c r="H854" s="52"/>
      <c r="I854" s="52"/>
      <c r="J854" s="52"/>
      <c r="K854" s="52"/>
      <c r="L854" s="52"/>
      <c r="M854" s="52"/>
      <c r="N854" s="52"/>
    </row>
    <row r="855" spans="1:14">
      <c r="A855" s="52"/>
      <c r="B855" s="52"/>
      <c r="C855" s="52"/>
      <c r="D855" s="52"/>
      <c r="E855" s="52"/>
      <c r="F855" s="52"/>
      <c r="G855" s="52"/>
      <c r="H855" s="52"/>
      <c r="I855" s="52"/>
      <c r="J855" s="52"/>
      <c r="K855" s="52"/>
      <c r="L855" s="52"/>
      <c r="M855" s="52"/>
      <c r="N855" s="52"/>
    </row>
    <row r="856" spans="1:14">
      <c r="A856" s="52"/>
      <c r="B856" s="52"/>
      <c r="C856" s="52"/>
      <c r="D856" s="52"/>
      <c r="E856" s="52"/>
      <c r="F856" s="52"/>
      <c r="G856" s="52"/>
      <c r="H856" s="52"/>
      <c r="I856" s="52"/>
      <c r="J856" s="52"/>
      <c r="K856" s="52"/>
      <c r="L856" s="52"/>
      <c r="M856" s="52"/>
      <c r="N856" s="52"/>
    </row>
    <row r="857" spans="1:14">
      <c r="A857" s="52"/>
      <c r="B857" s="52"/>
      <c r="C857" s="52"/>
      <c r="D857" s="52"/>
      <c r="E857" s="52"/>
      <c r="F857" s="52"/>
      <c r="G857" s="52"/>
      <c r="H857" s="52"/>
      <c r="I857" s="52"/>
      <c r="J857" s="52"/>
      <c r="K857" s="52"/>
      <c r="L857" s="52"/>
      <c r="M857" s="52"/>
      <c r="N857" s="52"/>
    </row>
    <row r="858" spans="1:14">
      <c r="A858" s="52"/>
      <c r="B858" s="52"/>
      <c r="C858" s="52"/>
      <c r="D858" s="52"/>
      <c r="E858" s="52"/>
      <c r="F858" s="52"/>
      <c r="G858" s="52"/>
      <c r="H858" s="52"/>
      <c r="I858" s="52"/>
      <c r="J858" s="52"/>
      <c r="K858" s="52"/>
      <c r="L858" s="52"/>
      <c r="M858" s="52"/>
      <c r="N858" s="52"/>
    </row>
    <row r="859" spans="1:14">
      <c r="A859" s="52"/>
      <c r="B859" s="52"/>
      <c r="C859" s="52"/>
      <c r="D859" s="52"/>
      <c r="E859" s="52"/>
      <c r="F859" s="52"/>
      <c r="G859" s="52"/>
      <c r="H859" s="52"/>
      <c r="I859" s="52"/>
      <c r="J859" s="52"/>
      <c r="K859" s="52"/>
      <c r="L859" s="52"/>
      <c r="M859" s="52"/>
      <c r="N859" s="52"/>
    </row>
    <row r="860" spans="1:14">
      <c r="A860" s="52"/>
      <c r="B860" s="52"/>
      <c r="C860" s="52"/>
      <c r="D860" s="52"/>
      <c r="E860" s="52"/>
      <c r="F860" s="52"/>
      <c r="G860" s="52"/>
      <c r="H860" s="52"/>
      <c r="I860" s="52"/>
      <c r="J860" s="52"/>
      <c r="K860" s="52"/>
      <c r="L860" s="52"/>
      <c r="M860" s="52"/>
      <c r="N860" s="52"/>
    </row>
    <row r="861" spans="1:14">
      <c r="A861" s="52"/>
      <c r="B861" s="52"/>
      <c r="C861" s="52"/>
      <c r="D861" s="52"/>
      <c r="E861" s="52"/>
      <c r="F861" s="52"/>
      <c r="G861" s="52"/>
      <c r="H861" s="52"/>
      <c r="I861" s="52"/>
      <c r="J861" s="52"/>
      <c r="K861" s="52"/>
      <c r="L861" s="52"/>
      <c r="M861" s="52"/>
      <c r="N861" s="52"/>
    </row>
    <row r="862" spans="1:14">
      <c r="A862" s="52"/>
      <c r="B862" s="52"/>
      <c r="C862" s="52"/>
      <c r="D862" s="52"/>
      <c r="E862" s="52"/>
      <c r="F862" s="52"/>
      <c r="G862" s="52"/>
      <c r="H862" s="52"/>
      <c r="I862" s="52"/>
      <c r="J862" s="52"/>
      <c r="K862" s="52"/>
      <c r="L862" s="52"/>
      <c r="M862" s="52"/>
      <c r="N862" s="52"/>
    </row>
    <row r="863" spans="1:14">
      <c r="A863" s="52"/>
      <c r="B863" s="52"/>
      <c r="C863" s="52"/>
      <c r="D863" s="52"/>
      <c r="E863" s="52"/>
      <c r="F863" s="52"/>
      <c r="G863" s="52"/>
      <c r="H863" s="52"/>
      <c r="I863" s="52"/>
      <c r="J863" s="52"/>
      <c r="K863" s="52"/>
      <c r="L863" s="52"/>
      <c r="M863" s="52"/>
      <c r="N863" s="52"/>
    </row>
    <row r="864" spans="1:14">
      <c r="A864" s="52"/>
      <c r="B864" s="52"/>
      <c r="C864" s="52"/>
      <c r="D864" s="52"/>
      <c r="E864" s="52"/>
      <c r="F864" s="52"/>
      <c r="G864" s="52"/>
      <c r="H864" s="52"/>
      <c r="I864" s="52"/>
      <c r="J864" s="52"/>
      <c r="K864" s="52"/>
      <c r="L864" s="52"/>
      <c r="M864" s="52"/>
      <c r="N864" s="52"/>
    </row>
    <row r="865" spans="1:14">
      <c r="A865" s="52"/>
      <c r="B865" s="52"/>
      <c r="C865" s="52"/>
      <c r="D865" s="52"/>
      <c r="E865" s="52"/>
      <c r="F865" s="52"/>
      <c r="G865" s="52"/>
      <c r="H865" s="52"/>
      <c r="I865" s="52"/>
      <c r="J865" s="52"/>
      <c r="K865" s="52"/>
      <c r="L865" s="52"/>
      <c r="M865" s="52"/>
      <c r="N865" s="52"/>
    </row>
    <row r="866" spans="1:14">
      <c r="A866" s="52"/>
      <c r="B866" s="52"/>
      <c r="C866" s="52"/>
      <c r="D866" s="52"/>
      <c r="E866" s="52"/>
      <c r="F866" s="52"/>
      <c r="G866" s="52"/>
      <c r="H866" s="52"/>
      <c r="I866" s="52"/>
      <c r="J866" s="52"/>
      <c r="K866" s="52"/>
      <c r="L866" s="52"/>
      <c r="M866" s="52"/>
      <c r="N866" s="52"/>
    </row>
    <row r="867" spans="1:14">
      <c r="A867" s="52"/>
      <c r="B867" s="52"/>
      <c r="C867" s="52"/>
      <c r="D867" s="52"/>
      <c r="E867" s="52"/>
      <c r="F867" s="52"/>
      <c r="G867" s="52"/>
      <c r="H867" s="52"/>
      <c r="I867" s="52"/>
      <c r="J867" s="52"/>
      <c r="K867" s="52"/>
      <c r="L867" s="52"/>
      <c r="M867" s="52"/>
      <c r="N867" s="52"/>
    </row>
    <row r="868" spans="1:14">
      <c r="A868" s="52"/>
      <c r="B868" s="52"/>
      <c r="C868" s="52"/>
      <c r="D868" s="52"/>
      <c r="E868" s="52"/>
      <c r="F868" s="52"/>
      <c r="G868" s="52"/>
      <c r="H868" s="52"/>
      <c r="I868" s="52"/>
      <c r="J868" s="52"/>
      <c r="K868" s="52"/>
      <c r="L868" s="52"/>
      <c r="M868" s="52"/>
      <c r="N868" s="52"/>
    </row>
    <row r="869" spans="1:14">
      <c r="A869" s="52"/>
      <c r="B869" s="52"/>
      <c r="C869" s="52"/>
      <c r="D869" s="52"/>
      <c r="E869" s="52"/>
      <c r="F869" s="52"/>
      <c r="G869" s="52"/>
      <c r="H869" s="52"/>
      <c r="I869" s="52"/>
      <c r="J869" s="52"/>
      <c r="K869" s="52"/>
      <c r="L869" s="52"/>
      <c r="M869" s="52"/>
      <c r="N869" s="52"/>
    </row>
    <row r="870" spans="1:14">
      <c r="A870" s="52"/>
      <c r="B870" s="52"/>
      <c r="C870" s="52"/>
      <c r="D870" s="52"/>
      <c r="E870" s="52"/>
      <c r="F870" s="52"/>
      <c r="G870" s="52"/>
      <c r="H870" s="52"/>
      <c r="I870" s="52"/>
      <c r="J870" s="52"/>
      <c r="K870" s="52"/>
      <c r="L870" s="52"/>
      <c r="M870" s="52"/>
      <c r="N870" s="52"/>
    </row>
    <row r="871" spans="1:14">
      <c r="A871" s="52"/>
      <c r="B871" s="52"/>
      <c r="C871" s="52"/>
      <c r="D871" s="52"/>
      <c r="E871" s="52"/>
      <c r="F871" s="52"/>
      <c r="G871" s="52"/>
      <c r="H871" s="52"/>
      <c r="I871" s="52"/>
      <c r="J871" s="52"/>
      <c r="K871" s="52"/>
      <c r="L871" s="52"/>
      <c r="M871" s="52"/>
      <c r="N871" s="52"/>
    </row>
    <row r="872" spans="1:14">
      <c r="A872" s="52"/>
      <c r="B872" s="52"/>
      <c r="C872" s="52"/>
      <c r="D872" s="52"/>
      <c r="E872" s="52"/>
      <c r="F872" s="52"/>
      <c r="G872" s="52"/>
      <c r="H872" s="52"/>
      <c r="I872" s="52"/>
      <c r="J872" s="52"/>
      <c r="K872" s="52"/>
      <c r="L872" s="52"/>
      <c r="M872" s="52"/>
      <c r="N872" s="52"/>
    </row>
    <row r="873" spans="1:14">
      <c r="A873" s="52"/>
      <c r="B873" s="52"/>
      <c r="C873" s="52"/>
      <c r="D873" s="52"/>
      <c r="E873" s="52"/>
      <c r="F873" s="52"/>
      <c r="G873" s="52"/>
      <c r="H873" s="52"/>
      <c r="I873" s="52"/>
      <c r="J873" s="52"/>
      <c r="K873" s="52"/>
      <c r="L873" s="52"/>
      <c r="M873" s="52"/>
      <c r="N873" s="52"/>
    </row>
    <row r="874" spans="1:14">
      <c r="A874" s="52"/>
      <c r="B874" s="52"/>
      <c r="C874" s="52"/>
      <c r="D874" s="52"/>
      <c r="E874" s="52"/>
      <c r="F874" s="52"/>
      <c r="G874" s="52"/>
      <c r="H874" s="52"/>
      <c r="I874" s="52"/>
      <c r="J874" s="52"/>
      <c r="K874" s="52"/>
      <c r="L874" s="52"/>
      <c r="M874" s="52"/>
      <c r="N874" s="52"/>
    </row>
    <row r="875" spans="1:14">
      <c r="A875" s="52"/>
      <c r="B875" s="52"/>
      <c r="C875" s="52"/>
      <c r="D875" s="52"/>
      <c r="E875" s="52"/>
      <c r="F875" s="52"/>
      <c r="G875" s="52"/>
      <c r="H875" s="52"/>
      <c r="I875" s="52"/>
      <c r="J875" s="52"/>
      <c r="K875" s="52"/>
      <c r="L875" s="52"/>
      <c r="M875" s="52"/>
      <c r="N875" s="52"/>
    </row>
    <row r="876" spans="1:14">
      <c r="A876" s="52"/>
      <c r="B876" s="52"/>
      <c r="C876" s="52"/>
      <c r="D876" s="52"/>
      <c r="E876" s="52"/>
      <c r="F876" s="52"/>
      <c r="G876" s="52"/>
      <c r="H876" s="52"/>
      <c r="I876" s="52"/>
      <c r="J876" s="52"/>
      <c r="K876" s="52"/>
      <c r="L876" s="52"/>
      <c r="M876" s="52"/>
      <c r="N876" s="52"/>
    </row>
    <row r="877" spans="1:14">
      <c r="A877" s="52"/>
      <c r="B877" s="52"/>
      <c r="C877" s="52"/>
      <c r="D877" s="52"/>
      <c r="E877" s="52"/>
      <c r="F877" s="52"/>
      <c r="G877" s="52"/>
      <c r="H877" s="52"/>
      <c r="I877" s="52"/>
      <c r="J877" s="52"/>
      <c r="K877" s="52"/>
      <c r="L877" s="52"/>
      <c r="M877" s="52"/>
      <c r="N877" s="52"/>
    </row>
    <row r="878" spans="1:14">
      <c r="A878" s="52"/>
      <c r="B878" s="52"/>
      <c r="C878" s="52"/>
      <c r="D878" s="52"/>
      <c r="E878" s="52"/>
      <c r="F878" s="52"/>
      <c r="G878" s="52"/>
      <c r="H878" s="52"/>
      <c r="I878" s="52"/>
      <c r="J878" s="52"/>
      <c r="K878" s="52"/>
      <c r="L878" s="52"/>
      <c r="M878" s="52"/>
      <c r="N878" s="52"/>
    </row>
    <row r="879" spans="1:14">
      <c r="A879" s="52"/>
      <c r="B879" s="52"/>
      <c r="C879" s="52"/>
      <c r="D879" s="52"/>
      <c r="E879" s="52"/>
      <c r="F879" s="52"/>
      <c r="G879" s="52"/>
      <c r="H879" s="52"/>
      <c r="I879" s="52"/>
      <c r="J879" s="52"/>
      <c r="K879" s="52"/>
      <c r="L879" s="52"/>
      <c r="M879" s="52"/>
      <c r="N879" s="52"/>
    </row>
    <row r="880" spans="1:14">
      <c r="A880" s="52"/>
      <c r="B880" s="52"/>
      <c r="C880" s="52"/>
      <c r="D880" s="52"/>
      <c r="E880" s="52"/>
      <c r="F880" s="52"/>
      <c r="G880" s="52"/>
      <c r="H880" s="52"/>
      <c r="I880" s="52"/>
      <c r="J880" s="52"/>
      <c r="K880" s="52"/>
      <c r="L880" s="52"/>
      <c r="M880" s="52"/>
      <c r="N880" s="52"/>
    </row>
    <row r="881" spans="1:14">
      <c r="A881" s="52"/>
      <c r="B881" s="52"/>
      <c r="C881" s="52"/>
      <c r="D881" s="52"/>
      <c r="E881" s="52"/>
      <c r="F881" s="52"/>
      <c r="G881" s="52"/>
      <c r="H881" s="52"/>
      <c r="I881" s="52"/>
      <c r="J881" s="52"/>
      <c r="K881" s="52"/>
      <c r="L881" s="52"/>
      <c r="M881" s="52"/>
      <c r="N881" s="52"/>
    </row>
    <row r="882" spans="1:14">
      <c r="A882" s="52"/>
      <c r="B882" s="52"/>
      <c r="C882" s="52"/>
      <c r="D882" s="52"/>
      <c r="E882" s="52"/>
      <c r="F882" s="52"/>
      <c r="G882" s="52"/>
      <c r="H882" s="52"/>
      <c r="I882" s="52"/>
      <c r="J882" s="52"/>
      <c r="K882" s="52"/>
      <c r="L882" s="52"/>
      <c r="M882" s="52"/>
      <c r="N882" s="52"/>
    </row>
    <row r="883" spans="1:14">
      <c r="A883" s="52"/>
      <c r="B883" s="52"/>
      <c r="C883" s="52"/>
      <c r="D883" s="52"/>
      <c r="E883" s="52"/>
      <c r="F883" s="52"/>
      <c r="G883" s="52"/>
      <c r="H883" s="52"/>
      <c r="I883" s="52"/>
      <c r="J883" s="52"/>
      <c r="K883" s="52"/>
      <c r="L883" s="52"/>
      <c r="M883" s="52"/>
      <c r="N883" s="52"/>
    </row>
    <row r="884" spans="1:14">
      <c r="A884" s="52"/>
      <c r="B884" s="52"/>
      <c r="C884" s="52"/>
      <c r="D884" s="52"/>
      <c r="E884" s="52"/>
      <c r="F884" s="52"/>
      <c r="G884" s="52"/>
      <c r="H884" s="52"/>
      <c r="I884" s="52"/>
      <c r="J884" s="52"/>
      <c r="K884" s="52"/>
      <c r="L884" s="52"/>
      <c r="M884" s="52"/>
      <c r="N884" s="52"/>
    </row>
    <row r="885" spans="1:14">
      <c r="A885" s="52"/>
      <c r="B885" s="52"/>
      <c r="C885" s="52"/>
      <c r="D885" s="52"/>
      <c r="E885" s="52"/>
      <c r="F885" s="52"/>
      <c r="G885" s="52"/>
      <c r="H885" s="52"/>
      <c r="I885" s="52"/>
      <c r="J885" s="52"/>
      <c r="K885" s="52"/>
      <c r="L885" s="52"/>
      <c r="M885" s="52"/>
      <c r="N885" s="52"/>
    </row>
    <row r="886" spans="1:14">
      <c r="A886" s="52"/>
      <c r="B886" s="52"/>
      <c r="C886" s="52"/>
      <c r="D886" s="52"/>
      <c r="E886" s="52"/>
      <c r="F886" s="52"/>
      <c r="G886" s="52"/>
      <c r="H886" s="52"/>
      <c r="I886" s="52"/>
      <c r="J886" s="52"/>
      <c r="K886" s="52"/>
      <c r="L886" s="52"/>
      <c r="M886" s="52"/>
      <c r="N886" s="52"/>
    </row>
    <row r="887" spans="1:14">
      <c r="A887" s="52"/>
      <c r="B887" s="52"/>
      <c r="C887" s="52"/>
      <c r="D887" s="52"/>
      <c r="E887" s="52"/>
      <c r="F887" s="52"/>
      <c r="G887" s="52"/>
      <c r="H887" s="52"/>
      <c r="I887" s="52"/>
      <c r="J887" s="52"/>
      <c r="K887" s="52"/>
      <c r="L887" s="52"/>
      <c r="M887" s="52"/>
      <c r="N887" s="52"/>
    </row>
    <row r="888" spans="1:14">
      <c r="A888" s="52"/>
      <c r="B888" s="52"/>
      <c r="C888" s="52"/>
      <c r="D888" s="52"/>
      <c r="E888" s="52"/>
      <c r="F888" s="52"/>
      <c r="G888" s="52"/>
      <c r="H888" s="52"/>
      <c r="I888" s="52"/>
      <c r="J888" s="52"/>
      <c r="K888" s="52"/>
      <c r="L888" s="52"/>
      <c r="M888" s="52"/>
      <c r="N888" s="52"/>
    </row>
    <row r="889" spans="1:14">
      <c r="A889" s="52"/>
      <c r="B889" s="52"/>
      <c r="C889" s="52"/>
      <c r="D889" s="52"/>
      <c r="E889" s="52"/>
      <c r="F889" s="52"/>
      <c r="G889" s="52"/>
      <c r="H889" s="52"/>
      <c r="I889" s="52"/>
      <c r="J889" s="52"/>
      <c r="K889" s="52"/>
      <c r="L889" s="52"/>
      <c r="M889" s="52"/>
      <c r="N889" s="52"/>
    </row>
    <row r="890" spans="1:14">
      <c r="A890" s="52"/>
      <c r="B890" s="52"/>
      <c r="C890" s="52"/>
      <c r="D890" s="52"/>
      <c r="E890" s="52"/>
      <c r="F890" s="52"/>
      <c r="G890" s="52"/>
      <c r="H890" s="52"/>
      <c r="I890" s="52"/>
      <c r="J890" s="52"/>
      <c r="K890" s="52"/>
      <c r="L890" s="52"/>
      <c r="M890" s="52"/>
      <c r="N890" s="52"/>
    </row>
    <row r="891" spans="1:14">
      <c r="A891" s="52"/>
      <c r="B891" s="52"/>
      <c r="C891" s="52"/>
      <c r="D891" s="52"/>
      <c r="E891" s="52"/>
      <c r="F891" s="52"/>
      <c r="G891" s="52"/>
      <c r="H891" s="52"/>
      <c r="I891" s="52"/>
      <c r="J891" s="52"/>
      <c r="K891" s="52"/>
      <c r="L891" s="52"/>
      <c r="M891" s="52"/>
      <c r="N891" s="52"/>
    </row>
    <row r="892" spans="1:14">
      <c r="A892" s="52"/>
      <c r="B892" s="52"/>
      <c r="C892" s="52"/>
      <c r="D892" s="52"/>
      <c r="E892" s="52"/>
      <c r="F892" s="52"/>
      <c r="G892" s="52"/>
      <c r="H892" s="52"/>
      <c r="I892" s="52"/>
      <c r="J892" s="52"/>
      <c r="K892" s="52"/>
      <c r="L892" s="52"/>
      <c r="M892" s="52"/>
      <c r="N892" s="52"/>
    </row>
    <row r="893" spans="1:14">
      <c r="A893" s="52"/>
      <c r="B893" s="52"/>
      <c r="C893" s="52"/>
      <c r="D893" s="52"/>
      <c r="E893" s="52"/>
      <c r="F893" s="52"/>
      <c r="G893" s="52"/>
      <c r="H893" s="52"/>
      <c r="I893" s="52"/>
      <c r="J893" s="52"/>
      <c r="K893" s="52"/>
      <c r="L893" s="52"/>
      <c r="M893" s="52"/>
      <c r="N893" s="52"/>
    </row>
    <row r="894" spans="1:14">
      <c r="A894" s="52"/>
      <c r="B894" s="52"/>
      <c r="C894" s="52"/>
      <c r="D894" s="52"/>
      <c r="E894" s="52"/>
      <c r="F894" s="52"/>
      <c r="G894" s="52"/>
      <c r="H894" s="52"/>
      <c r="I894" s="52"/>
      <c r="J894" s="52"/>
      <c r="K894" s="52"/>
      <c r="L894" s="52"/>
      <c r="M894" s="52"/>
      <c r="N894" s="52"/>
    </row>
    <row r="895" spans="1:14">
      <c r="A895" s="52"/>
      <c r="B895" s="52"/>
      <c r="C895" s="52"/>
      <c r="D895" s="52"/>
      <c r="E895" s="52"/>
      <c r="F895" s="52"/>
      <c r="G895" s="52"/>
      <c r="H895" s="52"/>
      <c r="I895" s="52"/>
      <c r="J895" s="52"/>
      <c r="K895" s="52"/>
      <c r="L895" s="52"/>
      <c r="M895" s="52"/>
      <c r="N895" s="52"/>
    </row>
    <row r="896" spans="1:14">
      <c r="A896" s="52"/>
      <c r="B896" s="52"/>
      <c r="C896" s="52"/>
      <c r="D896" s="52"/>
      <c r="E896" s="52"/>
      <c r="F896" s="52"/>
      <c r="G896" s="52"/>
      <c r="H896" s="52"/>
      <c r="I896" s="52"/>
      <c r="J896" s="52"/>
      <c r="K896" s="52"/>
      <c r="L896" s="52"/>
      <c r="M896" s="52"/>
      <c r="N896" s="52"/>
    </row>
    <row r="897" spans="1:14">
      <c r="A897" s="52"/>
      <c r="B897" s="52"/>
      <c r="C897" s="52"/>
      <c r="D897" s="52"/>
      <c r="E897" s="52"/>
      <c r="F897" s="52"/>
      <c r="G897" s="52"/>
      <c r="H897" s="52"/>
      <c r="I897" s="52"/>
      <c r="J897" s="52"/>
      <c r="K897" s="52"/>
      <c r="L897" s="52"/>
      <c r="M897" s="52"/>
      <c r="N897" s="52"/>
    </row>
    <row r="898" spans="1:14">
      <c r="A898" s="52"/>
      <c r="B898" s="52"/>
      <c r="C898" s="52"/>
      <c r="D898" s="52"/>
      <c r="E898" s="52"/>
      <c r="F898" s="52"/>
      <c r="G898" s="52"/>
      <c r="H898" s="52"/>
      <c r="I898" s="52"/>
      <c r="J898" s="52"/>
      <c r="K898" s="52"/>
      <c r="L898" s="52"/>
      <c r="M898" s="52"/>
      <c r="N898" s="52"/>
    </row>
    <row r="899" spans="1:14">
      <c r="A899" s="52"/>
      <c r="B899" s="52"/>
      <c r="C899" s="52"/>
      <c r="D899" s="52"/>
      <c r="E899" s="52"/>
      <c r="F899" s="52"/>
      <c r="G899" s="52"/>
      <c r="H899" s="52"/>
      <c r="I899" s="52"/>
      <c r="J899" s="52"/>
      <c r="K899" s="52"/>
      <c r="L899" s="52"/>
      <c r="M899" s="52"/>
      <c r="N899" s="52"/>
    </row>
    <row r="900" spans="1:14">
      <c r="A900" s="52"/>
      <c r="B900" s="52"/>
      <c r="C900" s="52"/>
      <c r="D900" s="52"/>
      <c r="E900" s="52"/>
      <c r="F900" s="52"/>
      <c r="G900" s="52"/>
      <c r="H900" s="52"/>
      <c r="I900" s="52"/>
      <c r="J900" s="52"/>
      <c r="K900" s="52"/>
      <c r="L900" s="52"/>
      <c r="M900" s="52"/>
      <c r="N900" s="52"/>
    </row>
    <row r="901" spans="1:14">
      <c r="A901" s="52"/>
      <c r="B901" s="52"/>
      <c r="C901" s="52"/>
      <c r="D901" s="52"/>
      <c r="E901" s="52"/>
      <c r="F901" s="52"/>
      <c r="G901" s="52"/>
      <c r="H901" s="52"/>
      <c r="I901" s="52"/>
      <c r="J901" s="52"/>
      <c r="K901" s="52"/>
      <c r="L901" s="52"/>
      <c r="M901" s="52"/>
      <c r="N901" s="52"/>
    </row>
    <row r="902" spans="1:14">
      <c r="A902" s="52"/>
      <c r="B902" s="52"/>
      <c r="C902" s="52"/>
      <c r="D902" s="52"/>
      <c r="E902" s="52"/>
      <c r="F902" s="52"/>
      <c r="G902" s="52"/>
      <c r="H902" s="52"/>
      <c r="I902" s="52"/>
      <c r="J902" s="52"/>
      <c r="K902" s="52"/>
      <c r="L902" s="52"/>
      <c r="M902" s="52"/>
      <c r="N902" s="52"/>
    </row>
    <row r="903" spans="1:14">
      <c r="A903" s="52"/>
      <c r="B903" s="52"/>
      <c r="C903" s="52"/>
      <c r="D903" s="52"/>
      <c r="E903" s="52"/>
      <c r="F903" s="52"/>
      <c r="G903" s="52"/>
      <c r="H903" s="52"/>
      <c r="I903" s="52"/>
      <c r="J903" s="52"/>
      <c r="K903" s="52"/>
      <c r="L903" s="52"/>
      <c r="M903" s="52"/>
      <c r="N903" s="52"/>
    </row>
    <row r="904" spans="1:14">
      <c r="A904" s="52"/>
      <c r="B904" s="52"/>
      <c r="C904" s="52"/>
      <c r="D904" s="52"/>
      <c r="E904" s="52"/>
      <c r="F904" s="52"/>
      <c r="G904" s="52"/>
      <c r="H904" s="52"/>
      <c r="I904" s="52"/>
      <c r="J904" s="52"/>
      <c r="K904" s="52"/>
      <c r="L904" s="52"/>
      <c r="M904" s="52"/>
      <c r="N904" s="52"/>
    </row>
    <row r="905" spans="1:14">
      <c r="A905" s="52"/>
      <c r="B905" s="52"/>
      <c r="C905" s="52"/>
      <c r="D905" s="52"/>
      <c r="E905" s="52"/>
      <c r="F905" s="52"/>
      <c r="G905" s="52"/>
      <c r="H905" s="52"/>
      <c r="I905" s="52"/>
      <c r="J905" s="52"/>
      <c r="K905" s="52"/>
      <c r="L905" s="52"/>
      <c r="M905" s="52"/>
      <c r="N905" s="52"/>
    </row>
    <row r="906" spans="1:14">
      <c r="A906" s="52"/>
      <c r="B906" s="52"/>
      <c r="C906" s="52"/>
      <c r="D906" s="52"/>
      <c r="E906" s="52"/>
      <c r="F906" s="52"/>
      <c r="G906" s="52"/>
      <c r="H906" s="52"/>
      <c r="I906" s="52"/>
      <c r="J906" s="52"/>
      <c r="K906" s="52"/>
      <c r="L906" s="52"/>
      <c r="M906" s="52"/>
      <c r="N906" s="52"/>
    </row>
    <row r="907" spans="1:14">
      <c r="A907" s="52"/>
      <c r="B907" s="52"/>
      <c r="C907" s="52"/>
      <c r="D907" s="52"/>
      <c r="E907" s="52"/>
      <c r="F907" s="52"/>
      <c r="G907" s="52"/>
      <c r="H907" s="52"/>
      <c r="I907" s="52"/>
      <c r="J907" s="52"/>
      <c r="K907" s="52"/>
      <c r="L907" s="52"/>
      <c r="M907" s="52"/>
      <c r="N907" s="52"/>
    </row>
    <row r="908" spans="1:14">
      <c r="A908" s="52"/>
      <c r="B908" s="52"/>
      <c r="C908" s="52"/>
      <c r="D908" s="52"/>
      <c r="E908" s="52"/>
      <c r="F908" s="52"/>
      <c r="G908" s="52"/>
      <c r="H908" s="52"/>
      <c r="I908" s="52"/>
      <c r="J908" s="52"/>
      <c r="K908" s="52"/>
      <c r="L908" s="52"/>
      <c r="M908" s="52"/>
      <c r="N908" s="52"/>
    </row>
    <row r="909" spans="1:14">
      <c r="A909" s="52"/>
      <c r="B909" s="52"/>
      <c r="C909" s="52"/>
      <c r="D909" s="52"/>
      <c r="E909" s="52"/>
      <c r="F909" s="52"/>
      <c r="G909" s="52"/>
      <c r="H909" s="52"/>
      <c r="I909" s="52"/>
      <c r="J909" s="52"/>
      <c r="K909" s="52"/>
      <c r="L909" s="52"/>
      <c r="M909" s="52"/>
      <c r="N909" s="52"/>
    </row>
    <row r="910" spans="1:14">
      <c r="A910" s="52"/>
      <c r="B910" s="52"/>
      <c r="C910" s="52"/>
      <c r="D910" s="52"/>
      <c r="E910" s="52"/>
      <c r="F910" s="52"/>
      <c r="G910" s="52"/>
      <c r="H910" s="52"/>
      <c r="I910" s="52"/>
      <c r="J910" s="52"/>
      <c r="K910" s="52"/>
      <c r="L910" s="52"/>
      <c r="M910" s="52"/>
      <c r="N910" s="52"/>
    </row>
    <row r="911" spans="1:14">
      <c r="A911" s="52"/>
      <c r="B911" s="52"/>
      <c r="C911" s="52"/>
      <c r="D911" s="52"/>
      <c r="E911" s="52"/>
      <c r="F911" s="52"/>
      <c r="G911" s="52"/>
      <c r="H911" s="52"/>
      <c r="I911" s="52"/>
      <c r="J911" s="52"/>
      <c r="K911" s="52"/>
      <c r="L911" s="52"/>
      <c r="M911" s="52"/>
      <c r="N911" s="52"/>
    </row>
    <row r="912" spans="1:14">
      <c r="A912" s="52"/>
      <c r="B912" s="52"/>
      <c r="C912" s="52"/>
      <c r="D912" s="52"/>
      <c r="E912" s="52"/>
      <c r="F912" s="52"/>
      <c r="G912" s="52"/>
      <c r="H912" s="52"/>
      <c r="I912" s="52"/>
      <c r="J912" s="52"/>
      <c r="K912" s="52"/>
      <c r="L912" s="52"/>
      <c r="M912" s="52"/>
      <c r="N912" s="52"/>
    </row>
    <row r="913" spans="1:14">
      <c r="A913" s="52"/>
      <c r="B913" s="52"/>
      <c r="C913" s="52"/>
      <c r="D913" s="52"/>
      <c r="E913" s="52"/>
      <c r="F913" s="52"/>
      <c r="G913" s="52"/>
      <c r="H913" s="52"/>
      <c r="I913" s="52"/>
      <c r="J913" s="52"/>
      <c r="K913" s="52"/>
      <c r="L913" s="52"/>
      <c r="M913" s="52"/>
      <c r="N913" s="52"/>
    </row>
    <row r="914" spans="1:14">
      <c r="A914" s="52"/>
      <c r="B914" s="52"/>
      <c r="C914" s="52"/>
      <c r="D914" s="52"/>
      <c r="E914" s="52"/>
      <c r="F914" s="52"/>
      <c r="G914" s="52"/>
      <c r="H914" s="52"/>
      <c r="I914" s="52"/>
      <c r="J914" s="52"/>
      <c r="K914" s="52"/>
      <c r="L914" s="52"/>
      <c r="M914" s="52"/>
      <c r="N914" s="52"/>
    </row>
    <row r="915" spans="1:14">
      <c r="A915" s="52"/>
      <c r="B915" s="52"/>
      <c r="C915" s="52"/>
      <c r="D915" s="52"/>
      <c r="E915" s="52"/>
      <c r="F915" s="52"/>
      <c r="G915" s="52"/>
      <c r="H915" s="52"/>
      <c r="I915" s="52"/>
      <c r="J915" s="52"/>
      <c r="K915" s="52"/>
      <c r="L915" s="52"/>
      <c r="M915" s="52"/>
      <c r="N915" s="52"/>
    </row>
    <row r="916" spans="1:14">
      <c r="A916" s="52"/>
      <c r="B916" s="52"/>
      <c r="C916" s="52"/>
      <c r="D916" s="52"/>
      <c r="E916" s="52"/>
      <c r="F916" s="52"/>
      <c r="G916" s="52"/>
      <c r="H916" s="52"/>
      <c r="I916" s="52"/>
      <c r="J916" s="52"/>
      <c r="K916" s="52"/>
      <c r="L916" s="52"/>
      <c r="M916" s="52"/>
      <c r="N916" s="52"/>
    </row>
    <row r="917" spans="1:14">
      <c r="A917" s="52"/>
      <c r="B917" s="52"/>
      <c r="C917" s="52"/>
      <c r="D917" s="52"/>
      <c r="E917" s="52"/>
      <c r="F917" s="52"/>
      <c r="G917" s="52"/>
      <c r="H917" s="52"/>
      <c r="I917" s="52"/>
      <c r="J917" s="52"/>
      <c r="K917" s="52"/>
      <c r="L917" s="52"/>
      <c r="M917" s="52"/>
      <c r="N917" s="52"/>
    </row>
    <row r="918" spans="1:14">
      <c r="A918" s="52"/>
      <c r="B918" s="52"/>
      <c r="C918" s="52"/>
      <c r="D918" s="52"/>
      <c r="E918" s="52"/>
      <c r="F918" s="52"/>
      <c r="G918" s="52"/>
      <c r="H918" s="52"/>
      <c r="I918" s="52"/>
      <c r="J918" s="52"/>
      <c r="K918" s="52"/>
      <c r="L918" s="52"/>
      <c r="M918" s="52"/>
      <c r="N918" s="52"/>
    </row>
    <row r="919" spans="1:14">
      <c r="A919" s="52"/>
      <c r="B919" s="52"/>
      <c r="C919" s="52"/>
      <c r="D919" s="52"/>
      <c r="E919" s="52"/>
      <c r="F919" s="52"/>
      <c r="G919" s="52"/>
      <c r="H919" s="52"/>
      <c r="I919" s="52"/>
      <c r="J919" s="52"/>
      <c r="K919" s="52"/>
      <c r="L919" s="52"/>
      <c r="M919" s="52"/>
      <c r="N919" s="52"/>
    </row>
    <row r="920" spans="1:14">
      <c r="A920" s="52"/>
      <c r="B920" s="52"/>
      <c r="C920" s="52"/>
      <c r="D920" s="52"/>
      <c r="E920" s="52"/>
      <c r="F920" s="52"/>
      <c r="G920" s="52"/>
      <c r="H920" s="52"/>
      <c r="I920" s="52"/>
      <c r="J920" s="52"/>
      <c r="K920" s="52"/>
      <c r="L920" s="52"/>
      <c r="M920" s="52"/>
      <c r="N920" s="52"/>
    </row>
    <row r="921" spans="1:14">
      <c r="A921" s="52"/>
      <c r="B921" s="52"/>
      <c r="C921" s="52"/>
      <c r="D921" s="52"/>
      <c r="E921" s="52"/>
      <c r="F921" s="52"/>
      <c r="G921" s="52"/>
      <c r="H921" s="52"/>
      <c r="I921" s="52"/>
      <c r="J921" s="52"/>
      <c r="K921" s="52"/>
      <c r="L921" s="52"/>
      <c r="M921" s="52"/>
      <c r="N921" s="52"/>
    </row>
    <row r="922" spans="1:14">
      <c r="A922" s="52"/>
      <c r="B922" s="52"/>
      <c r="C922" s="52"/>
      <c r="D922" s="52"/>
      <c r="E922" s="52"/>
      <c r="F922" s="52"/>
      <c r="G922" s="52"/>
      <c r="H922" s="52"/>
      <c r="I922" s="52"/>
      <c r="J922" s="52"/>
      <c r="K922" s="52"/>
      <c r="L922" s="52"/>
      <c r="M922" s="52"/>
      <c r="N922" s="52"/>
    </row>
    <row r="923" spans="1:14">
      <c r="A923" s="52"/>
      <c r="B923" s="52"/>
      <c r="C923" s="52"/>
      <c r="D923" s="52"/>
      <c r="E923" s="52"/>
      <c r="F923" s="52"/>
      <c r="G923" s="52"/>
      <c r="H923" s="52"/>
      <c r="I923" s="52"/>
      <c r="J923" s="52"/>
      <c r="K923" s="52"/>
      <c r="L923" s="52"/>
      <c r="M923" s="52"/>
      <c r="N923" s="52"/>
    </row>
    <row r="924" spans="1:14">
      <c r="A924" s="52"/>
      <c r="B924" s="52"/>
      <c r="C924" s="52"/>
      <c r="D924" s="52"/>
      <c r="E924" s="52"/>
      <c r="F924" s="52"/>
      <c r="G924" s="52"/>
      <c r="H924" s="52"/>
      <c r="I924" s="52"/>
      <c r="J924" s="52"/>
      <c r="K924" s="52"/>
      <c r="L924" s="52"/>
      <c r="M924" s="52"/>
      <c r="N924" s="52"/>
    </row>
    <row r="925" spans="1:14">
      <c r="A925" s="52"/>
      <c r="B925" s="52"/>
      <c r="C925" s="52"/>
      <c r="D925" s="52"/>
      <c r="E925" s="52"/>
      <c r="F925" s="52"/>
      <c r="G925" s="52"/>
      <c r="H925" s="52"/>
      <c r="I925" s="52"/>
      <c r="J925" s="52"/>
      <c r="K925" s="52"/>
      <c r="L925" s="52"/>
      <c r="M925" s="52"/>
      <c r="N925" s="52"/>
    </row>
    <row r="926" spans="1:14">
      <c r="A926" s="52"/>
      <c r="B926" s="52"/>
      <c r="C926" s="52"/>
      <c r="D926" s="52"/>
      <c r="E926" s="52"/>
      <c r="F926" s="52"/>
      <c r="G926" s="52"/>
      <c r="H926" s="52"/>
      <c r="I926" s="52"/>
      <c r="J926" s="52"/>
      <c r="K926" s="52"/>
      <c r="L926" s="52"/>
      <c r="M926" s="52"/>
      <c r="N926" s="52"/>
    </row>
    <row r="927" spans="1:14">
      <c r="A927" s="52"/>
      <c r="B927" s="52"/>
      <c r="C927" s="52"/>
      <c r="D927" s="52"/>
      <c r="E927" s="52"/>
      <c r="F927" s="52"/>
      <c r="G927" s="52"/>
      <c r="H927" s="52"/>
      <c r="I927" s="52"/>
      <c r="J927" s="52"/>
      <c r="K927" s="52"/>
      <c r="L927" s="52"/>
      <c r="M927" s="52"/>
      <c r="N927" s="52"/>
    </row>
    <row r="928" spans="1:14">
      <c r="A928" s="52"/>
      <c r="B928" s="52"/>
      <c r="C928" s="52"/>
      <c r="D928" s="52"/>
      <c r="E928" s="52"/>
      <c r="F928" s="52"/>
      <c r="G928" s="52"/>
      <c r="H928" s="52"/>
      <c r="I928" s="52"/>
      <c r="J928" s="52"/>
      <c r="K928" s="52"/>
      <c r="L928" s="52"/>
      <c r="M928" s="52"/>
      <c r="N928" s="52"/>
    </row>
    <row r="929" spans="1:14">
      <c r="A929" s="52"/>
      <c r="B929" s="52"/>
      <c r="C929" s="52"/>
      <c r="D929" s="52"/>
      <c r="E929" s="52"/>
      <c r="F929" s="52"/>
      <c r="G929" s="52"/>
      <c r="H929" s="52"/>
      <c r="I929" s="52"/>
      <c r="J929" s="52"/>
      <c r="K929" s="52"/>
      <c r="L929" s="52"/>
      <c r="M929" s="52"/>
      <c r="N929" s="52"/>
    </row>
    <row r="930" spans="1:14">
      <c r="A930" s="52"/>
      <c r="B930" s="52"/>
      <c r="C930" s="52"/>
      <c r="D930" s="52"/>
      <c r="E930" s="52"/>
      <c r="F930" s="52"/>
      <c r="G930" s="52"/>
      <c r="H930" s="52"/>
      <c r="I930" s="52"/>
      <c r="J930" s="52"/>
      <c r="K930" s="52"/>
      <c r="L930" s="52"/>
      <c r="M930" s="52"/>
      <c r="N930" s="52"/>
    </row>
    <row r="931" spans="1:14">
      <c r="A931" s="52"/>
      <c r="B931" s="52"/>
      <c r="C931" s="52"/>
      <c r="D931" s="52"/>
      <c r="E931" s="52"/>
      <c r="F931" s="52"/>
      <c r="G931" s="52"/>
      <c r="H931" s="52"/>
      <c r="I931" s="52"/>
      <c r="J931" s="52"/>
      <c r="K931" s="52"/>
      <c r="L931" s="52"/>
      <c r="M931" s="52"/>
      <c r="N931" s="52"/>
    </row>
    <row r="932" spans="1:14">
      <c r="A932" s="52"/>
      <c r="B932" s="52"/>
      <c r="C932" s="52"/>
      <c r="D932" s="52"/>
      <c r="E932" s="52"/>
      <c r="F932" s="52"/>
      <c r="G932" s="52"/>
      <c r="H932" s="52"/>
      <c r="I932" s="52"/>
      <c r="J932" s="52"/>
      <c r="K932" s="52"/>
      <c r="L932" s="52"/>
      <c r="M932" s="52"/>
      <c r="N932" s="52"/>
    </row>
    <row r="933" spans="1:14">
      <c r="A933" s="52"/>
      <c r="B933" s="52"/>
      <c r="C933" s="52"/>
      <c r="D933" s="52"/>
      <c r="E933" s="52"/>
      <c r="F933" s="52"/>
      <c r="G933" s="52"/>
      <c r="H933" s="52"/>
      <c r="I933" s="52"/>
      <c r="J933" s="52"/>
      <c r="K933" s="52"/>
      <c r="L933" s="52"/>
      <c r="M933" s="52"/>
      <c r="N933" s="52"/>
    </row>
    <row r="934" spans="1:14">
      <c r="A934" s="52"/>
      <c r="B934" s="52"/>
      <c r="C934" s="52"/>
      <c r="D934" s="52"/>
      <c r="E934" s="52"/>
      <c r="F934" s="52"/>
      <c r="G934" s="52"/>
      <c r="H934" s="52"/>
      <c r="I934" s="52"/>
      <c r="J934" s="52"/>
      <c r="K934" s="52"/>
      <c r="L934" s="52"/>
      <c r="M934" s="52"/>
      <c r="N934" s="52"/>
    </row>
    <row r="935" spans="1:14">
      <c r="A935" s="52"/>
      <c r="B935" s="52"/>
      <c r="C935" s="52"/>
      <c r="D935" s="52"/>
      <c r="E935" s="52"/>
      <c r="F935" s="52"/>
      <c r="G935" s="52"/>
      <c r="H935" s="52"/>
      <c r="I935" s="52"/>
      <c r="J935" s="52"/>
      <c r="K935" s="52"/>
      <c r="L935" s="52"/>
      <c r="M935" s="52"/>
      <c r="N935" s="52"/>
    </row>
    <row r="936" spans="1:14">
      <c r="A936" s="52"/>
      <c r="B936" s="52"/>
      <c r="C936" s="52"/>
      <c r="D936" s="52"/>
      <c r="E936" s="52"/>
      <c r="F936" s="52"/>
      <c r="G936" s="52"/>
      <c r="H936" s="52"/>
      <c r="I936" s="52"/>
      <c r="J936" s="52"/>
      <c r="K936" s="52"/>
      <c r="L936" s="52"/>
      <c r="M936" s="52"/>
      <c r="N936" s="52"/>
    </row>
    <row r="937" spans="1:14">
      <c r="A937" s="52"/>
      <c r="B937" s="52"/>
      <c r="C937" s="52"/>
      <c r="D937" s="52"/>
      <c r="E937" s="52"/>
      <c r="F937" s="52"/>
      <c r="G937" s="52"/>
      <c r="H937" s="52"/>
      <c r="I937" s="52"/>
      <c r="J937" s="52"/>
      <c r="K937" s="52"/>
      <c r="L937" s="52"/>
      <c r="M937" s="52"/>
      <c r="N937" s="52"/>
    </row>
    <row r="938" spans="1:14">
      <c r="A938" s="52"/>
      <c r="B938" s="52"/>
      <c r="C938" s="52"/>
      <c r="D938" s="52"/>
      <c r="E938" s="52"/>
      <c r="F938" s="52"/>
      <c r="G938" s="52"/>
      <c r="H938" s="52"/>
      <c r="I938" s="52"/>
      <c r="J938" s="52"/>
      <c r="K938" s="52"/>
      <c r="L938" s="52"/>
      <c r="M938" s="52"/>
      <c r="N938" s="52"/>
    </row>
    <row r="939" spans="1:14">
      <c r="A939" s="52"/>
      <c r="B939" s="52"/>
      <c r="C939" s="52"/>
      <c r="D939" s="52"/>
      <c r="E939" s="52"/>
      <c r="F939" s="52"/>
      <c r="G939" s="52"/>
      <c r="H939" s="52"/>
      <c r="I939" s="52"/>
      <c r="J939" s="52"/>
      <c r="K939" s="52"/>
      <c r="L939" s="52"/>
      <c r="M939" s="52"/>
      <c r="N939" s="52"/>
    </row>
    <row r="940" spans="1:14">
      <c r="A940" s="52"/>
      <c r="B940" s="52"/>
      <c r="C940" s="52"/>
      <c r="D940" s="52"/>
      <c r="E940" s="52"/>
      <c r="F940" s="52"/>
      <c r="G940" s="52"/>
      <c r="H940" s="52"/>
      <c r="I940" s="52"/>
      <c r="J940" s="52"/>
      <c r="K940" s="52"/>
      <c r="L940" s="52"/>
      <c r="M940" s="52"/>
      <c r="N940" s="52"/>
    </row>
    <row r="941" spans="1:14">
      <c r="A941" s="52"/>
      <c r="B941" s="52"/>
      <c r="C941" s="52"/>
      <c r="D941" s="52"/>
      <c r="E941" s="52"/>
      <c r="F941" s="52"/>
      <c r="G941" s="52"/>
      <c r="H941" s="52"/>
      <c r="I941" s="52"/>
      <c r="J941" s="52"/>
      <c r="K941" s="52"/>
      <c r="L941" s="52"/>
      <c r="M941" s="52"/>
      <c r="N941" s="52"/>
    </row>
    <row r="942" spans="1:14">
      <c r="A942" s="52"/>
      <c r="B942" s="52"/>
      <c r="C942" s="52"/>
      <c r="D942" s="52"/>
      <c r="E942" s="52"/>
      <c r="F942" s="52"/>
      <c r="G942" s="52"/>
      <c r="H942" s="52"/>
      <c r="I942" s="52"/>
      <c r="J942" s="52"/>
      <c r="K942" s="52"/>
      <c r="L942" s="52"/>
      <c r="M942" s="52"/>
      <c r="N942" s="52"/>
    </row>
    <row r="943" spans="1:14">
      <c r="A943" s="52"/>
      <c r="B943" s="52"/>
      <c r="C943" s="52"/>
      <c r="D943" s="52"/>
      <c r="E943" s="52"/>
      <c r="F943" s="52"/>
      <c r="G943" s="52"/>
      <c r="H943" s="52"/>
      <c r="I943" s="52"/>
      <c r="J943" s="52"/>
      <c r="K943" s="52"/>
      <c r="L943" s="52"/>
      <c r="M943" s="52"/>
      <c r="N943" s="52"/>
    </row>
    <row r="944" spans="1:14">
      <c r="A944" s="52"/>
      <c r="B944" s="52"/>
      <c r="C944" s="52"/>
      <c r="D944" s="52"/>
      <c r="E944" s="52"/>
      <c r="F944" s="52"/>
      <c r="G944" s="52"/>
      <c r="H944" s="52"/>
      <c r="I944" s="52"/>
      <c r="J944" s="52"/>
      <c r="K944" s="52"/>
      <c r="L944" s="52"/>
      <c r="M944" s="52"/>
      <c r="N944" s="52"/>
    </row>
    <row r="945" spans="1:14">
      <c r="A945" s="52"/>
      <c r="B945" s="52"/>
      <c r="C945" s="52"/>
      <c r="D945" s="52"/>
      <c r="E945" s="52"/>
      <c r="F945" s="52"/>
      <c r="G945" s="52"/>
      <c r="H945" s="52"/>
      <c r="I945" s="52"/>
      <c r="J945" s="52"/>
      <c r="K945" s="52"/>
      <c r="L945" s="52"/>
      <c r="M945" s="52"/>
      <c r="N945" s="52"/>
    </row>
    <row r="946" spans="1:14">
      <c r="A946" s="52"/>
      <c r="B946" s="52"/>
      <c r="C946" s="52"/>
      <c r="D946" s="52"/>
      <c r="E946" s="52"/>
      <c r="F946" s="52"/>
      <c r="G946" s="52"/>
      <c r="H946" s="52"/>
      <c r="I946" s="52"/>
      <c r="J946" s="52"/>
      <c r="K946" s="52"/>
      <c r="L946" s="52"/>
      <c r="M946" s="52"/>
      <c r="N946" s="52"/>
    </row>
    <row r="947" spans="1:14">
      <c r="A947" s="52"/>
      <c r="B947" s="52"/>
      <c r="C947" s="52"/>
      <c r="D947" s="52"/>
      <c r="E947" s="52"/>
      <c r="F947" s="52"/>
      <c r="G947" s="52"/>
      <c r="H947" s="52"/>
      <c r="I947" s="52"/>
      <c r="J947" s="52"/>
      <c r="K947" s="52"/>
      <c r="L947" s="52"/>
      <c r="M947" s="52"/>
      <c r="N947" s="52"/>
    </row>
    <row r="948" spans="1:14">
      <c r="A948" s="52"/>
      <c r="B948" s="52"/>
      <c r="C948" s="52"/>
      <c r="D948" s="52"/>
      <c r="E948" s="52"/>
      <c r="F948" s="52"/>
      <c r="G948" s="52"/>
      <c r="H948" s="52"/>
      <c r="I948" s="52"/>
      <c r="J948" s="52"/>
      <c r="K948" s="52"/>
      <c r="L948" s="52"/>
      <c r="M948" s="52"/>
      <c r="N948" s="52"/>
    </row>
    <row r="949" spans="1:14">
      <c r="A949" s="52"/>
      <c r="B949" s="52"/>
      <c r="C949" s="52"/>
      <c r="D949" s="52"/>
      <c r="E949" s="52"/>
      <c r="F949" s="52"/>
      <c r="G949" s="52"/>
      <c r="H949" s="52"/>
      <c r="I949" s="52"/>
      <c r="J949" s="52"/>
      <c r="K949" s="52"/>
      <c r="L949" s="52"/>
      <c r="M949" s="52"/>
      <c r="N949" s="52"/>
    </row>
    <row r="950" spans="1:14">
      <c r="A950" s="52"/>
      <c r="B950" s="52"/>
      <c r="C950" s="52"/>
      <c r="D950" s="52"/>
      <c r="E950" s="52"/>
      <c r="F950" s="52"/>
      <c r="G950" s="52"/>
      <c r="H950" s="52"/>
      <c r="I950" s="52"/>
      <c r="J950" s="52"/>
      <c r="K950" s="52"/>
      <c r="L950" s="52"/>
      <c r="M950" s="52"/>
      <c r="N950" s="52"/>
    </row>
    <row r="951" spans="1:14">
      <c r="A951" s="52"/>
      <c r="B951" s="52"/>
      <c r="C951" s="52"/>
      <c r="D951" s="52"/>
      <c r="E951" s="52"/>
      <c r="F951" s="52"/>
      <c r="G951" s="52"/>
      <c r="H951" s="52"/>
      <c r="I951" s="52"/>
      <c r="J951" s="52"/>
      <c r="K951" s="52"/>
      <c r="L951" s="52"/>
      <c r="M951" s="52"/>
      <c r="N951" s="52"/>
    </row>
    <row r="952" spans="1:14">
      <c r="A952" s="52"/>
      <c r="B952" s="52"/>
      <c r="C952" s="52"/>
      <c r="D952" s="52"/>
      <c r="E952" s="52"/>
      <c r="F952" s="52"/>
      <c r="G952" s="52"/>
      <c r="H952" s="52"/>
      <c r="I952" s="52"/>
      <c r="J952" s="52"/>
      <c r="K952" s="52"/>
      <c r="L952" s="52"/>
      <c r="M952" s="52"/>
      <c r="N952" s="52"/>
    </row>
    <row r="953" spans="1:14">
      <c r="A953" s="52"/>
      <c r="B953" s="52"/>
      <c r="C953" s="52"/>
      <c r="D953" s="52"/>
      <c r="E953" s="52"/>
      <c r="F953" s="52"/>
      <c r="G953" s="52"/>
      <c r="H953" s="52"/>
      <c r="I953" s="52"/>
      <c r="J953" s="52"/>
      <c r="K953" s="52"/>
      <c r="L953" s="52"/>
      <c r="M953" s="52"/>
      <c r="N953" s="52"/>
    </row>
    <row r="954" spans="1:14">
      <c r="A954" s="52"/>
      <c r="B954" s="52"/>
      <c r="C954" s="52"/>
      <c r="D954" s="52"/>
      <c r="E954" s="52"/>
      <c r="F954" s="52"/>
      <c r="G954" s="52"/>
      <c r="H954" s="52"/>
      <c r="I954" s="52"/>
      <c r="J954" s="52"/>
      <c r="K954" s="52"/>
      <c r="L954" s="52"/>
      <c r="M954" s="52"/>
      <c r="N954" s="52"/>
    </row>
    <row r="955" spans="1:14">
      <c r="A955" s="52"/>
      <c r="B955" s="52"/>
      <c r="C955" s="52"/>
      <c r="D955" s="52"/>
      <c r="E955" s="52"/>
      <c r="F955" s="52"/>
      <c r="G955" s="52"/>
      <c r="H955" s="52"/>
      <c r="I955" s="52"/>
      <c r="J955" s="52"/>
      <c r="K955" s="52"/>
      <c r="L955" s="52"/>
      <c r="M955" s="52"/>
      <c r="N955" s="52"/>
    </row>
    <row r="956" spans="1:14">
      <c r="A956" s="52"/>
      <c r="B956" s="52"/>
      <c r="C956" s="52"/>
      <c r="D956" s="52"/>
      <c r="E956" s="52"/>
      <c r="F956" s="52"/>
      <c r="G956" s="52"/>
      <c r="H956" s="52"/>
      <c r="I956" s="52"/>
      <c r="J956" s="52"/>
      <c r="K956" s="52"/>
      <c r="L956" s="52"/>
      <c r="M956" s="52"/>
      <c r="N956" s="52"/>
    </row>
    <row r="957" spans="1:14">
      <c r="A957" s="52"/>
      <c r="B957" s="52"/>
      <c r="C957" s="52"/>
      <c r="D957" s="52"/>
      <c r="E957" s="52"/>
      <c r="F957" s="52"/>
      <c r="G957" s="52"/>
      <c r="H957" s="52"/>
      <c r="I957" s="52"/>
      <c r="J957" s="52"/>
      <c r="K957" s="52"/>
      <c r="L957" s="52"/>
      <c r="M957" s="52"/>
      <c r="N957" s="52"/>
    </row>
    <row r="958" spans="1:14">
      <c r="A958" s="52"/>
      <c r="B958" s="52"/>
      <c r="C958" s="52"/>
      <c r="D958" s="52"/>
      <c r="E958" s="52"/>
      <c r="F958" s="52"/>
      <c r="G958" s="52"/>
      <c r="H958" s="52"/>
      <c r="I958" s="52"/>
      <c r="J958" s="52"/>
      <c r="K958" s="52"/>
      <c r="L958" s="52"/>
      <c r="M958" s="52"/>
      <c r="N958" s="52"/>
    </row>
    <row r="959" spans="1:14">
      <c r="A959" s="52"/>
      <c r="B959" s="52"/>
      <c r="C959" s="52"/>
      <c r="D959" s="52"/>
      <c r="E959" s="52"/>
      <c r="F959" s="52"/>
      <c r="G959" s="52"/>
      <c r="H959" s="52"/>
      <c r="I959" s="52"/>
      <c r="J959" s="52"/>
      <c r="K959" s="52"/>
      <c r="L959" s="52"/>
      <c r="M959" s="52"/>
      <c r="N959" s="52"/>
    </row>
    <row r="960" spans="1:14">
      <c r="A960" s="52"/>
      <c r="B960" s="52"/>
      <c r="C960" s="52"/>
      <c r="D960" s="52"/>
      <c r="E960" s="52"/>
      <c r="F960" s="52"/>
      <c r="G960" s="52"/>
      <c r="H960" s="52"/>
      <c r="I960" s="52"/>
      <c r="J960" s="52"/>
      <c r="K960" s="52"/>
      <c r="L960" s="52"/>
      <c r="M960" s="52"/>
      <c r="N960" s="52"/>
    </row>
    <row r="961" spans="1:14">
      <c r="A961" s="52"/>
      <c r="B961" s="52"/>
      <c r="C961" s="52"/>
      <c r="D961" s="52"/>
      <c r="E961" s="52"/>
      <c r="F961" s="52"/>
      <c r="G961" s="52"/>
      <c r="H961" s="52"/>
      <c r="I961" s="52"/>
      <c r="J961" s="52"/>
      <c r="K961" s="52"/>
      <c r="L961" s="52"/>
      <c r="M961" s="52"/>
      <c r="N961" s="52"/>
    </row>
    <row r="962" spans="1:14">
      <c r="A962" s="52"/>
      <c r="B962" s="52"/>
      <c r="C962" s="52"/>
      <c r="D962" s="52"/>
      <c r="E962" s="52"/>
      <c r="F962" s="52"/>
      <c r="G962" s="52"/>
      <c r="H962" s="52"/>
      <c r="I962" s="52"/>
      <c r="J962" s="52"/>
      <c r="K962" s="52"/>
      <c r="L962" s="52"/>
      <c r="M962" s="52"/>
      <c r="N962" s="52"/>
    </row>
    <row r="963" spans="1:14">
      <c r="A963" s="52"/>
      <c r="B963" s="52"/>
      <c r="C963" s="52"/>
      <c r="D963" s="52"/>
      <c r="E963" s="52"/>
      <c r="F963" s="52"/>
      <c r="G963" s="52"/>
      <c r="H963" s="52"/>
      <c r="I963" s="52"/>
      <c r="J963" s="52"/>
      <c r="K963" s="52"/>
      <c r="L963" s="52"/>
      <c r="M963" s="52"/>
      <c r="N963" s="52"/>
    </row>
    <row r="964" spans="1:14">
      <c r="A964" s="52"/>
      <c r="B964" s="52"/>
      <c r="C964" s="52"/>
      <c r="D964" s="52"/>
      <c r="E964" s="52"/>
      <c r="F964" s="52"/>
      <c r="G964" s="52"/>
      <c r="H964" s="52"/>
      <c r="I964" s="52"/>
      <c r="J964" s="52"/>
      <c r="K964" s="52"/>
      <c r="L964" s="52"/>
      <c r="M964" s="52"/>
      <c r="N964" s="52"/>
    </row>
    <row r="965" spans="1:14">
      <c r="A965" s="52"/>
      <c r="B965" s="52"/>
      <c r="C965" s="52"/>
      <c r="D965" s="52"/>
      <c r="E965" s="52"/>
      <c r="F965" s="52"/>
      <c r="G965" s="52"/>
      <c r="H965" s="52"/>
      <c r="I965" s="52"/>
      <c r="J965" s="52"/>
      <c r="K965" s="52"/>
      <c r="L965" s="52"/>
      <c r="M965" s="52"/>
      <c r="N965" s="52"/>
    </row>
    <row r="966" spans="1:14">
      <c r="A966" s="52"/>
      <c r="B966" s="52"/>
      <c r="C966" s="52"/>
      <c r="D966" s="52"/>
      <c r="E966" s="52"/>
      <c r="F966" s="52"/>
      <c r="G966" s="52"/>
      <c r="H966" s="52"/>
      <c r="I966" s="52"/>
      <c r="J966" s="52"/>
      <c r="K966" s="52"/>
      <c r="L966" s="52"/>
      <c r="M966" s="52"/>
      <c r="N966" s="52"/>
    </row>
    <row r="967" spans="1:14">
      <c r="A967" s="52"/>
      <c r="B967" s="52"/>
      <c r="C967" s="52"/>
      <c r="D967" s="52"/>
      <c r="E967" s="52"/>
      <c r="F967" s="52"/>
      <c r="G967" s="52"/>
      <c r="H967" s="52"/>
      <c r="I967" s="52"/>
      <c r="J967" s="52"/>
      <c r="K967" s="52"/>
      <c r="L967" s="52"/>
      <c r="M967" s="52"/>
      <c r="N967" s="52"/>
    </row>
    <row r="968" spans="1:14">
      <c r="A968" s="52"/>
      <c r="B968" s="52"/>
      <c r="C968" s="52"/>
      <c r="D968" s="52"/>
      <c r="E968" s="52"/>
      <c r="F968" s="52"/>
      <c r="G968" s="52"/>
      <c r="H968" s="52"/>
      <c r="I968" s="52"/>
      <c r="J968" s="52"/>
      <c r="K968" s="52"/>
      <c r="L968" s="52"/>
      <c r="M968" s="52"/>
      <c r="N968" s="52"/>
    </row>
    <row r="969" spans="1:14">
      <c r="A969" s="52"/>
      <c r="B969" s="52"/>
      <c r="C969" s="52"/>
      <c r="D969" s="52"/>
      <c r="E969" s="52"/>
      <c r="F969" s="52"/>
      <c r="G969" s="52"/>
      <c r="H969" s="52"/>
      <c r="I969" s="52"/>
      <c r="J969" s="52"/>
      <c r="K969" s="52"/>
      <c r="L969" s="52"/>
      <c r="M969" s="52"/>
      <c r="N969" s="52"/>
    </row>
    <row r="970" spans="1:14">
      <c r="A970" s="52"/>
      <c r="B970" s="52"/>
      <c r="C970" s="52"/>
      <c r="D970" s="52"/>
      <c r="E970" s="52"/>
      <c r="F970" s="52"/>
      <c r="G970" s="52"/>
      <c r="H970" s="52"/>
      <c r="I970" s="52"/>
      <c r="J970" s="52"/>
      <c r="K970" s="52"/>
      <c r="L970" s="52"/>
      <c r="M970" s="52"/>
      <c r="N970" s="52"/>
    </row>
    <row r="971" spans="1:14">
      <c r="A971" s="52"/>
      <c r="B971" s="52"/>
      <c r="C971" s="52"/>
      <c r="D971" s="52"/>
      <c r="E971" s="52"/>
      <c r="F971" s="52"/>
      <c r="G971" s="52"/>
      <c r="H971" s="52"/>
      <c r="I971" s="52"/>
      <c r="J971" s="52"/>
      <c r="K971" s="52"/>
      <c r="L971" s="52"/>
      <c r="M971" s="52"/>
      <c r="N971" s="52"/>
    </row>
    <row r="972" spans="1:14">
      <c r="A972" s="52"/>
      <c r="B972" s="52"/>
      <c r="C972" s="52"/>
      <c r="D972" s="52"/>
      <c r="E972" s="52"/>
      <c r="F972" s="52"/>
      <c r="G972" s="52"/>
      <c r="H972" s="52"/>
      <c r="I972" s="52"/>
      <c r="J972" s="52"/>
      <c r="K972" s="52"/>
      <c r="L972" s="52"/>
      <c r="M972" s="52"/>
      <c r="N972" s="52"/>
    </row>
    <row r="973" spans="1:14">
      <c r="A973" s="52"/>
      <c r="B973" s="52"/>
      <c r="C973" s="52"/>
      <c r="D973" s="52"/>
      <c r="E973" s="52"/>
      <c r="F973" s="52"/>
      <c r="G973" s="52"/>
      <c r="H973" s="52"/>
      <c r="I973" s="52"/>
      <c r="J973" s="52"/>
      <c r="K973" s="52"/>
      <c r="L973" s="52"/>
      <c r="M973" s="52"/>
      <c r="N973" s="52"/>
    </row>
    <row r="974" spans="1:14">
      <c r="A974" s="52"/>
      <c r="B974" s="52"/>
      <c r="C974" s="52"/>
      <c r="D974" s="52"/>
      <c r="E974" s="52"/>
      <c r="F974" s="52"/>
      <c r="G974" s="52"/>
      <c r="H974" s="52"/>
      <c r="I974" s="52"/>
      <c r="J974" s="52"/>
      <c r="K974" s="52"/>
      <c r="L974" s="52"/>
      <c r="M974" s="52"/>
      <c r="N974" s="52"/>
    </row>
    <row r="975" spans="1:14">
      <c r="A975" s="52"/>
      <c r="B975" s="52"/>
      <c r="C975" s="52"/>
      <c r="D975" s="52"/>
      <c r="E975" s="52"/>
      <c r="F975" s="52"/>
      <c r="G975" s="52"/>
      <c r="H975" s="52"/>
      <c r="I975" s="52"/>
      <c r="J975" s="52"/>
      <c r="K975" s="52"/>
      <c r="L975" s="52"/>
      <c r="M975" s="52"/>
      <c r="N975" s="52"/>
    </row>
    <row r="976" spans="1:14">
      <c r="A976" s="52"/>
      <c r="B976" s="52"/>
      <c r="C976" s="52"/>
      <c r="D976" s="52"/>
      <c r="E976" s="52"/>
      <c r="F976" s="52"/>
      <c r="G976" s="52"/>
      <c r="H976" s="52"/>
      <c r="I976" s="52"/>
      <c r="J976" s="52"/>
      <c r="K976" s="52"/>
      <c r="L976" s="52"/>
      <c r="M976" s="52"/>
      <c r="N976" s="52"/>
    </row>
    <row r="977" spans="1:14">
      <c r="A977" s="52"/>
      <c r="B977" s="52"/>
      <c r="C977" s="52"/>
      <c r="D977" s="52"/>
      <c r="E977" s="52"/>
      <c r="F977" s="52"/>
      <c r="G977" s="52"/>
      <c r="H977" s="52"/>
      <c r="I977" s="52"/>
      <c r="J977" s="52"/>
      <c r="K977" s="52"/>
      <c r="L977" s="52"/>
      <c r="M977" s="52"/>
      <c r="N977" s="52"/>
    </row>
    <row r="978" spans="1:14">
      <c r="A978" s="52"/>
      <c r="B978" s="52"/>
      <c r="C978" s="52"/>
      <c r="D978" s="52"/>
      <c r="E978" s="52"/>
      <c r="F978" s="52"/>
      <c r="G978" s="52"/>
      <c r="H978" s="52"/>
      <c r="I978" s="52"/>
      <c r="J978" s="52"/>
      <c r="K978" s="52"/>
      <c r="L978" s="52"/>
      <c r="M978" s="52"/>
      <c r="N978" s="52"/>
    </row>
    <row r="979" spans="1:14">
      <c r="A979" s="52"/>
      <c r="B979" s="52"/>
      <c r="C979" s="52"/>
      <c r="D979" s="52"/>
      <c r="E979" s="52"/>
      <c r="F979" s="52"/>
      <c r="G979" s="52"/>
      <c r="H979" s="52"/>
      <c r="I979" s="52"/>
      <c r="J979" s="52"/>
      <c r="K979" s="52"/>
      <c r="L979" s="52"/>
      <c r="M979" s="52"/>
      <c r="N979" s="52"/>
    </row>
    <row r="980" spans="1:14">
      <c r="A980" s="52"/>
      <c r="B980" s="52"/>
      <c r="C980" s="52"/>
      <c r="D980" s="52"/>
      <c r="E980" s="52"/>
      <c r="F980" s="52"/>
      <c r="G980" s="52"/>
      <c r="H980" s="52"/>
      <c r="I980" s="52"/>
      <c r="J980" s="52"/>
      <c r="K980" s="52"/>
      <c r="L980" s="52"/>
      <c r="M980" s="52"/>
      <c r="N980" s="52"/>
    </row>
    <row r="981" spans="1:14">
      <c r="A981" s="52"/>
      <c r="B981" s="52"/>
      <c r="C981" s="52"/>
      <c r="D981" s="52"/>
      <c r="E981" s="52"/>
      <c r="F981" s="52"/>
      <c r="G981" s="52"/>
      <c r="H981" s="52"/>
      <c r="I981" s="52"/>
      <c r="J981" s="52"/>
      <c r="K981" s="52"/>
      <c r="L981" s="52"/>
      <c r="M981" s="52"/>
      <c r="N981" s="52"/>
    </row>
    <row r="982" spans="1:14">
      <c r="A982" s="52"/>
      <c r="B982" s="52"/>
      <c r="C982" s="52"/>
      <c r="D982" s="52"/>
      <c r="E982" s="52"/>
      <c r="F982" s="52"/>
      <c r="G982" s="52"/>
      <c r="H982" s="52"/>
      <c r="I982" s="52"/>
      <c r="J982" s="52"/>
      <c r="K982" s="52"/>
      <c r="L982" s="52"/>
      <c r="M982" s="52"/>
      <c r="N982" s="52"/>
    </row>
    <row r="983" spans="1:14">
      <c r="A983" s="52"/>
      <c r="B983" s="52"/>
      <c r="C983" s="52"/>
      <c r="D983" s="52"/>
      <c r="E983" s="52"/>
      <c r="F983" s="52"/>
      <c r="G983" s="52"/>
      <c r="H983" s="52"/>
      <c r="I983" s="52"/>
      <c r="J983" s="52"/>
      <c r="K983" s="52"/>
      <c r="L983" s="52"/>
      <c r="M983" s="52"/>
      <c r="N983" s="52"/>
    </row>
    <row r="984" spans="1:14">
      <c r="A984" s="52"/>
      <c r="B984" s="52"/>
      <c r="C984" s="52"/>
      <c r="D984" s="52"/>
      <c r="E984" s="52"/>
      <c r="F984" s="52"/>
      <c r="G984" s="52"/>
      <c r="H984" s="52"/>
      <c r="I984" s="52"/>
      <c r="J984" s="52"/>
      <c r="K984" s="52"/>
      <c r="L984" s="52"/>
      <c r="M984" s="52"/>
      <c r="N984" s="52"/>
    </row>
    <row r="985" spans="1:14">
      <c r="A985" s="52"/>
      <c r="B985" s="52"/>
      <c r="C985" s="52"/>
      <c r="D985" s="52"/>
      <c r="E985" s="52"/>
      <c r="F985" s="52"/>
      <c r="G985" s="52"/>
      <c r="H985" s="52"/>
      <c r="I985" s="52"/>
      <c r="J985" s="52"/>
      <c r="K985" s="52"/>
      <c r="L985" s="52"/>
      <c r="M985" s="52"/>
      <c r="N985" s="52"/>
    </row>
    <row r="986" spans="1:14">
      <c r="A986" s="52"/>
      <c r="B986" s="52"/>
      <c r="C986" s="52"/>
      <c r="D986" s="52"/>
      <c r="E986" s="52"/>
      <c r="F986" s="52"/>
      <c r="G986" s="52"/>
      <c r="H986" s="52"/>
      <c r="I986" s="52"/>
      <c r="J986" s="52"/>
      <c r="K986" s="52"/>
      <c r="L986" s="52"/>
      <c r="M986" s="52"/>
      <c r="N986" s="52"/>
    </row>
    <row r="987" spans="1:14">
      <c r="A987" s="52"/>
      <c r="B987" s="52"/>
      <c r="C987" s="52"/>
      <c r="D987" s="52"/>
      <c r="E987" s="52"/>
      <c r="F987" s="52"/>
      <c r="G987" s="52"/>
      <c r="H987" s="52"/>
      <c r="I987" s="52"/>
      <c r="J987" s="52"/>
      <c r="K987" s="52"/>
      <c r="L987" s="52"/>
      <c r="M987" s="52"/>
      <c r="N987" s="52"/>
    </row>
    <row r="988" spans="1:14">
      <c r="A988" s="52"/>
      <c r="B988" s="52"/>
      <c r="C988" s="52"/>
      <c r="D988" s="52"/>
      <c r="E988" s="52"/>
      <c r="F988" s="52"/>
      <c r="G988" s="52"/>
      <c r="H988" s="52"/>
      <c r="I988" s="52"/>
      <c r="J988" s="52"/>
      <c r="K988" s="52"/>
      <c r="L988" s="52"/>
      <c r="M988" s="52"/>
      <c r="N988" s="52"/>
    </row>
    <row r="989" spans="1:14">
      <c r="A989" s="52"/>
      <c r="B989" s="52"/>
      <c r="C989" s="52"/>
      <c r="D989" s="52"/>
      <c r="E989" s="52"/>
      <c r="F989" s="52"/>
      <c r="G989" s="52"/>
      <c r="H989" s="52"/>
      <c r="I989" s="52"/>
      <c r="J989" s="52"/>
      <c r="K989" s="52"/>
      <c r="L989" s="52"/>
      <c r="M989" s="52"/>
      <c r="N989" s="52"/>
    </row>
    <row r="990" spans="1:14">
      <c r="A990" s="52"/>
      <c r="B990" s="52"/>
      <c r="C990" s="52"/>
      <c r="D990" s="52"/>
      <c r="E990" s="52"/>
      <c r="F990" s="52"/>
      <c r="G990" s="52"/>
      <c r="H990" s="52"/>
      <c r="I990" s="52"/>
      <c r="J990" s="52"/>
      <c r="K990" s="52"/>
      <c r="L990" s="52"/>
      <c r="M990" s="52"/>
      <c r="N990" s="52"/>
    </row>
    <row r="991" spans="1:14">
      <c r="A991" s="52"/>
      <c r="B991" s="52"/>
      <c r="C991" s="52"/>
      <c r="D991" s="52"/>
      <c r="E991" s="52"/>
      <c r="F991" s="52"/>
      <c r="G991" s="52"/>
      <c r="H991" s="52"/>
      <c r="I991" s="52"/>
      <c r="J991" s="52"/>
      <c r="K991" s="52"/>
      <c r="L991" s="52"/>
      <c r="M991" s="52"/>
      <c r="N991" s="52"/>
    </row>
    <row r="992" spans="1:14">
      <c r="A992" s="52"/>
      <c r="B992" s="52"/>
      <c r="C992" s="52"/>
      <c r="D992" s="52"/>
      <c r="E992" s="52"/>
      <c r="F992" s="52"/>
      <c r="G992" s="52"/>
      <c r="H992" s="52"/>
      <c r="I992" s="52"/>
      <c r="J992" s="52"/>
      <c r="K992" s="52"/>
      <c r="L992" s="52"/>
      <c r="M992" s="52"/>
      <c r="N992" s="52"/>
    </row>
    <row r="993" spans="1:14">
      <c r="A993" s="52"/>
      <c r="B993" s="52"/>
      <c r="C993" s="52"/>
      <c r="D993" s="52"/>
      <c r="E993" s="52"/>
      <c r="F993" s="52"/>
      <c r="G993" s="52"/>
      <c r="H993" s="52"/>
      <c r="I993" s="52"/>
      <c r="J993" s="52"/>
      <c r="K993" s="52"/>
      <c r="L993" s="52"/>
      <c r="M993" s="52"/>
      <c r="N993" s="52"/>
    </row>
    <row r="994" spans="1:14">
      <c r="A994" s="52"/>
      <c r="B994" s="52"/>
      <c r="C994" s="52"/>
      <c r="D994" s="52"/>
      <c r="E994" s="52"/>
      <c r="F994" s="52"/>
      <c r="G994" s="52"/>
      <c r="H994" s="52"/>
      <c r="I994" s="52"/>
      <c r="J994" s="52"/>
      <c r="K994" s="52"/>
      <c r="L994" s="52"/>
      <c r="M994" s="52"/>
      <c r="N994" s="52"/>
    </row>
    <row r="995" spans="1:14">
      <c r="A995" s="52"/>
      <c r="B995" s="52"/>
      <c r="C995" s="52"/>
      <c r="D995" s="52"/>
      <c r="E995" s="52"/>
      <c r="F995" s="52"/>
      <c r="G995" s="52"/>
      <c r="H995" s="52"/>
      <c r="I995" s="52"/>
      <c r="J995" s="52"/>
      <c r="K995" s="52"/>
      <c r="L995" s="52"/>
      <c r="M995" s="52"/>
      <c r="N995" s="52"/>
    </row>
    <row r="996" spans="1:14">
      <c r="A996" s="52"/>
      <c r="B996" s="52"/>
      <c r="C996" s="52"/>
      <c r="D996" s="52"/>
      <c r="E996" s="52"/>
      <c r="F996" s="52"/>
      <c r="G996" s="52"/>
      <c r="H996" s="52"/>
      <c r="I996" s="52"/>
      <c r="J996" s="52"/>
      <c r="K996" s="52"/>
      <c r="L996" s="52"/>
      <c r="M996" s="52"/>
      <c r="N996" s="52"/>
    </row>
    <row r="997" spans="1:14">
      <c r="A997" s="52"/>
      <c r="B997" s="52"/>
      <c r="C997" s="52"/>
      <c r="D997" s="52"/>
      <c r="E997" s="52"/>
      <c r="F997" s="52"/>
      <c r="G997" s="52"/>
      <c r="H997" s="52"/>
      <c r="I997" s="52"/>
      <c r="J997" s="52"/>
      <c r="K997" s="52"/>
      <c r="L997" s="52"/>
      <c r="M997" s="52"/>
      <c r="N997" s="52"/>
    </row>
    <row r="998" spans="1:14">
      <c r="A998" s="52"/>
      <c r="B998" s="52"/>
      <c r="C998" s="52"/>
      <c r="D998" s="52"/>
      <c r="E998" s="52"/>
      <c r="F998" s="52"/>
      <c r="G998" s="52"/>
      <c r="H998" s="52"/>
      <c r="I998" s="52"/>
      <c r="J998" s="52"/>
      <c r="K998" s="52"/>
      <c r="L998" s="52"/>
      <c r="M998" s="52"/>
      <c r="N998" s="52"/>
    </row>
    <row r="999" spans="1:14">
      <c r="A999" s="52"/>
      <c r="B999" s="52"/>
      <c r="C999" s="52"/>
      <c r="D999" s="52"/>
      <c r="E999" s="52"/>
      <c r="F999" s="52"/>
      <c r="G999" s="52"/>
      <c r="H999" s="52"/>
      <c r="I999" s="52"/>
      <c r="J999" s="52"/>
      <c r="K999" s="52"/>
      <c r="L999" s="52"/>
      <c r="M999" s="52"/>
      <c r="N999" s="52"/>
    </row>
    <row r="1000" spans="1:14">
      <c r="A1000" s="52"/>
      <c r="B1000" s="52"/>
      <c r="C1000" s="52"/>
      <c r="D1000" s="52"/>
      <c r="E1000" s="52"/>
      <c r="F1000" s="52"/>
      <c r="G1000" s="52"/>
      <c r="H1000" s="52"/>
      <c r="I1000" s="52"/>
      <c r="J1000" s="52"/>
      <c r="K1000" s="52"/>
      <c r="L1000" s="52"/>
      <c r="M1000" s="52"/>
      <c r="N1000" s="52"/>
    </row>
    <row r="1001" spans="1:14">
      <c r="A1001" s="52"/>
      <c r="B1001" s="52"/>
      <c r="C1001" s="52"/>
      <c r="D1001" s="52"/>
      <c r="E1001" s="52"/>
      <c r="F1001" s="52"/>
      <c r="G1001" s="52"/>
      <c r="H1001" s="52"/>
      <c r="I1001" s="52"/>
      <c r="J1001" s="52"/>
      <c r="K1001" s="52"/>
      <c r="L1001" s="52"/>
      <c r="M1001" s="52"/>
      <c r="N1001" s="52"/>
    </row>
    <row r="1002" spans="1:14">
      <c r="A1002" s="52"/>
      <c r="B1002" s="52"/>
      <c r="C1002" s="52"/>
      <c r="D1002" s="52"/>
      <c r="E1002" s="52"/>
      <c r="F1002" s="52"/>
      <c r="G1002" s="52"/>
      <c r="H1002" s="52"/>
      <c r="I1002" s="52"/>
      <c r="J1002" s="52"/>
      <c r="K1002" s="52"/>
      <c r="L1002" s="52"/>
      <c r="M1002" s="52"/>
      <c r="N1002" s="52"/>
    </row>
    <row r="1003" spans="1:14">
      <c r="A1003" s="52"/>
      <c r="B1003" s="52"/>
      <c r="C1003" s="52"/>
      <c r="D1003" s="52"/>
      <c r="E1003" s="52"/>
      <c r="F1003" s="52"/>
      <c r="G1003" s="52"/>
      <c r="H1003" s="52"/>
      <c r="I1003" s="52"/>
      <c r="J1003" s="52"/>
      <c r="K1003" s="52"/>
      <c r="L1003" s="52"/>
      <c r="M1003" s="52"/>
      <c r="N1003" s="52"/>
    </row>
    <row r="1004" spans="1:14">
      <c r="A1004" s="52"/>
      <c r="B1004" s="52"/>
      <c r="C1004" s="52"/>
      <c r="D1004" s="52"/>
      <c r="E1004" s="52"/>
      <c r="F1004" s="52"/>
      <c r="G1004" s="52"/>
      <c r="H1004" s="52"/>
      <c r="I1004" s="52"/>
      <c r="J1004" s="52"/>
      <c r="K1004" s="52"/>
      <c r="L1004" s="52"/>
      <c r="M1004" s="52"/>
      <c r="N1004" s="52"/>
    </row>
    <row r="1005" spans="1:14">
      <c r="A1005" s="52"/>
      <c r="B1005" s="52"/>
      <c r="C1005" s="52"/>
      <c r="D1005" s="52"/>
      <c r="E1005" s="52"/>
      <c r="F1005" s="52"/>
      <c r="G1005" s="52"/>
      <c r="H1005" s="52"/>
      <c r="I1005" s="52"/>
      <c r="J1005" s="52"/>
      <c r="K1005" s="52"/>
      <c r="L1005" s="52"/>
      <c r="M1005" s="52"/>
      <c r="N1005" s="52"/>
    </row>
    <row r="1006" spans="1:14">
      <c r="A1006" s="52"/>
      <c r="B1006" s="52"/>
      <c r="C1006" s="52"/>
      <c r="D1006" s="52"/>
      <c r="E1006" s="52"/>
      <c r="F1006" s="52"/>
      <c r="G1006" s="52"/>
      <c r="H1006" s="52"/>
      <c r="I1006" s="52"/>
      <c r="J1006" s="52"/>
      <c r="K1006" s="52"/>
      <c r="L1006" s="52"/>
      <c r="M1006" s="52"/>
      <c r="N1006" s="52"/>
    </row>
    <row r="1007" spans="1:14">
      <c r="A1007" s="52"/>
      <c r="B1007" s="52"/>
      <c r="C1007" s="52"/>
      <c r="D1007" s="52"/>
      <c r="E1007" s="52"/>
      <c r="F1007" s="52"/>
      <c r="G1007" s="52"/>
      <c r="H1007" s="52"/>
      <c r="I1007" s="52"/>
      <c r="J1007" s="52"/>
      <c r="K1007" s="52"/>
      <c r="L1007" s="52"/>
      <c r="M1007" s="52"/>
      <c r="N1007" s="52"/>
    </row>
    <row r="1008" spans="1:14">
      <c r="A1008" s="52"/>
      <c r="B1008" s="52"/>
      <c r="C1008" s="52"/>
      <c r="D1008" s="52"/>
      <c r="E1008" s="52"/>
      <c r="F1008" s="52"/>
      <c r="G1008" s="52"/>
      <c r="H1008" s="52"/>
      <c r="I1008" s="52"/>
      <c r="J1008" s="52"/>
      <c r="K1008" s="52"/>
      <c r="L1008" s="52"/>
      <c r="M1008" s="52"/>
      <c r="N1008" s="52"/>
    </row>
    <row r="1009" spans="1:14">
      <c r="A1009" s="52"/>
      <c r="B1009" s="52"/>
      <c r="C1009" s="52"/>
      <c r="D1009" s="52"/>
      <c r="E1009" s="52"/>
      <c r="F1009" s="52"/>
      <c r="G1009" s="52"/>
      <c r="H1009" s="52"/>
      <c r="I1009" s="52"/>
      <c r="J1009" s="52"/>
      <c r="K1009" s="52"/>
      <c r="L1009" s="52"/>
      <c r="M1009" s="52"/>
      <c r="N1009" s="52"/>
    </row>
    <row r="1010" spans="1:14">
      <c r="A1010" s="52"/>
      <c r="B1010" s="52"/>
      <c r="C1010" s="52"/>
      <c r="D1010" s="52"/>
      <c r="E1010" s="52"/>
      <c r="F1010" s="52"/>
      <c r="G1010" s="52"/>
      <c r="H1010" s="52"/>
      <c r="I1010" s="52"/>
      <c r="J1010" s="52"/>
      <c r="K1010" s="52"/>
      <c r="L1010" s="52"/>
      <c r="M1010" s="52"/>
      <c r="N1010" s="52"/>
    </row>
    <row r="1011" spans="1:14">
      <c r="A1011" s="52"/>
      <c r="B1011" s="52"/>
      <c r="C1011" s="52"/>
      <c r="D1011" s="52"/>
      <c r="E1011" s="52"/>
      <c r="F1011" s="52"/>
      <c r="G1011" s="52"/>
      <c r="H1011" s="52"/>
      <c r="I1011" s="52"/>
      <c r="J1011" s="52"/>
      <c r="K1011" s="52"/>
      <c r="L1011" s="52"/>
      <c r="M1011" s="52"/>
      <c r="N1011" s="52"/>
    </row>
    <row r="1012" spans="1:14">
      <c r="A1012" s="52"/>
      <c r="B1012" s="52"/>
      <c r="C1012" s="52"/>
      <c r="D1012" s="52"/>
      <c r="E1012" s="52"/>
      <c r="F1012" s="52"/>
      <c r="G1012" s="52"/>
      <c r="H1012" s="52"/>
      <c r="I1012" s="52"/>
      <c r="J1012" s="52"/>
      <c r="K1012" s="52"/>
      <c r="L1012" s="52"/>
      <c r="M1012" s="52"/>
      <c r="N1012" s="52"/>
    </row>
    <row r="1013" spans="1:14">
      <c r="A1013" s="52"/>
      <c r="B1013" s="52"/>
      <c r="C1013" s="52"/>
      <c r="D1013" s="52"/>
      <c r="E1013" s="52"/>
      <c r="F1013" s="52"/>
      <c r="G1013" s="52"/>
      <c r="H1013" s="52"/>
      <c r="I1013" s="52"/>
      <c r="J1013" s="52"/>
      <c r="K1013" s="52"/>
      <c r="L1013" s="52"/>
      <c r="M1013" s="52"/>
      <c r="N1013" s="52"/>
    </row>
    <row r="1014" spans="1:14">
      <c r="A1014" s="52"/>
      <c r="B1014" s="52"/>
      <c r="C1014" s="52"/>
      <c r="D1014" s="52"/>
      <c r="E1014" s="52"/>
      <c r="F1014" s="52"/>
      <c r="G1014" s="52"/>
      <c r="H1014" s="52"/>
      <c r="I1014" s="52"/>
      <c r="J1014" s="52"/>
      <c r="K1014" s="52"/>
      <c r="L1014" s="52"/>
      <c r="M1014" s="52"/>
      <c r="N1014" s="52"/>
    </row>
    <row r="1015" spans="1:14">
      <c r="A1015" s="52"/>
      <c r="B1015" s="52"/>
      <c r="C1015" s="52"/>
      <c r="D1015" s="52"/>
      <c r="E1015" s="52"/>
      <c r="F1015" s="52"/>
      <c r="G1015" s="52"/>
      <c r="H1015" s="52"/>
      <c r="I1015" s="52"/>
      <c r="J1015" s="52"/>
      <c r="K1015" s="52"/>
      <c r="L1015" s="52"/>
      <c r="M1015" s="52"/>
      <c r="N1015" s="52"/>
    </row>
    <row r="1016" spans="1:14">
      <c r="A1016" s="52"/>
      <c r="B1016" s="52"/>
      <c r="C1016" s="52"/>
      <c r="D1016" s="52"/>
      <c r="E1016" s="52"/>
      <c r="F1016" s="52"/>
      <c r="G1016" s="52"/>
      <c r="H1016" s="52"/>
      <c r="I1016" s="52"/>
      <c r="J1016" s="52"/>
      <c r="K1016" s="52"/>
      <c r="L1016" s="52"/>
      <c r="M1016" s="52"/>
      <c r="N1016" s="52"/>
    </row>
    <row r="1017" spans="1:14">
      <c r="A1017" s="52"/>
      <c r="B1017" s="52"/>
      <c r="C1017" s="52"/>
      <c r="D1017" s="52"/>
      <c r="E1017" s="52"/>
      <c r="F1017" s="52"/>
      <c r="G1017" s="52"/>
      <c r="H1017" s="52"/>
      <c r="I1017" s="52"/>
      <c r="J1017" s="52"/>
      <c r="K1017" s="52"/>
      <c r="L1017" s="52"/>
      <c r="M1017" s="52"/>
      <c r="N1017" s="52"/>
    </row>
    <row r="1018" spans="1:14">
      <c r="A1018" s="52"/>
      <c r="B1018" s="52"/>
      <c r="C1018" s="52"/>
      <c r="D1018" s="52"/>
      <c r="E1018" s="52"/>
      <c r="F1018" s="52"/>
      <c r="G1018" s="52"/>
      <c r="H1018" s="52"/>
      <c r="I1018" s="52"/>
      <c r="J1018" s="52"/>
      <c r="K1018" s="52"/>
      <c r="L1018" s="52"/>
      <c r="M1018" s="52"/>
      <c r="N1018" s="52"/>
    </row>
    <row r="1019" spans="1:14">
      <c r="A1019" s="52"/>
      <c r="B1019" s="52"/>
      <c r="C1019" s="52"/>
      <c r="D1019" s="52"/>
      <c r="E1019" s="52"/>
      <c r="F1019" s="52"/>
      <c r="G1019" s="52"/>
      <c r="H1019" s="52"/>
      <c r="I1019" s="52"/>
      <c r="J1019" s="52"/>
      <c r="K1019" s="52"/>
      <c r="L1019" s="52"/>
      <c r="M1019" s="52"/>
      <c r="N1019" s="52"/>
    </row>
    <row r="1020" spans="1:14">
      <c r="A1020" s="52"/>
      <c r="B1020" s="52"/>
      <c r="C1020" s="52"/>
      <c r="D1020" s="52"/>
      <c r="E1020" s="52"/>
      <c r="F1020" s="52"/>
      <c r="G1020" s="52"/>
      <c r="H1020" s="52"/>
      <c r="I1020" s="52"/>
      <c r="J1020" s="52"/>
      <c r="K1020" s="52"/>
      <c r="L1020" s="52"/>
      <c r="M1020" s="52"/>
      <c r="N1020" s="52"/>
    </row>
    <row r="1021" spans="1:14">
      <c r="A1021" s="52"/>
      <c r="B1021" s="52"/>
      <c r="C1021" s="52"/>
      <c r="D1021" s="52"/>
      <c r="E1021" s="52"/>
      <c r="F1021" s="52"/>
      <c r="G1021" s="52"/>
      <c r="H1021" s="52"/>
      <c r="I1021" s="52"/>
      <c r="J1021" s="52"/>
      <c r="K1021" s="52"/>
      <c r="L1021" s="52"/>
      <c r="M1021" s="52"/>
      <c r="N1021" s="52"/>
    </row>
    <row r="1022" spans="1:14">
      <c r="A1022" s="52"/>
      <c r="B1022" s="52"/>
      <c r="C1022" s="52"/>
      <c r="D1022" s="52"/>
      <c r="E1022" s="52"/>
      <c r="F1022" s="52"/>
      <c r="G1022" s="52"/>
      <c r="H1022" s="52"/>
      <c r="I1022" s="52"/>
      <c r="J1022" s="52"/>
      <c r="K1022" s="52"/>
      <c r="L1022" s="52"/>
      <c r="M1022" s="52"/>
      <c r="N1022" s="52"/>
    </row>
    <row r="1023" spans="1:14">
      <c r="A1023" s="52"/>
      <c r="B1023" s="52"/>
      <c r="C1023" s="52"/>
      <c r="D1023" s="52"/>
      <c r="E1023" s="52"/>
      <c r="F1023" s="52"/>
      <c r="G1023" s="52"/>
      <c r="H1023" s="52"/>
      <c r="I1023" s="52"/>
      <c r="J1023" s="52"/>
      <c r="K1023" s="52"/>
      <c r="L1023" s="52"/>
      <c r="M1023" s="52"/>
      <c r="N1023" s="52"/>
    </row>
    <row r="1024" spans="1:14">
      <c r="A1024" s="52"/>
      <c r="B1024" s="52"/>
      <c r="C1024" s="52"/>
      <c r="D1024" s="52"/>
      <c r="E1024" s="52"/>
      <c r="F1024" s="52"/>
      <c r="G1024" s="52"/>
      <c r="H1024" s="52"/>
      <c r="I1024" s="52"/>
      <c r="J1024" s="52"/>
      <c r="K1024" s="52"/>
      <c r="L1024" s="52"/>
      <c r="M1024" s="52"/>
      <c r="N1024" s="52"/>
    </row>
    <row r="1025" spans="1:14">
      <c r="A1025" s="52"/>
      <c r="B1025" s="52"/>
      <c r="C1025" s="52"/>
      <c r="D1025" s="52"/>
      <c r="E1025" s="52"/>
      <c r="F1025" s="52"/>
      <c r="G1025" s="52"/>
      <c r="H1025" s="52"/>
      <c r="I1025" s="52"/>
      <c r="J1025" s="52"/>
      <c r="K1025" s="52"/>
      <c r="L1025" s="52"/>
      <c r="M1025" s="52"/>
      <c r="N1025" s="52"/>
    </row>
    <row r="1026" spans="1:14">
      <c r="A1026" s="52"/>
      <c r="B1026" s="52"/>
      <c r="C1026" s="52"/>
      <c r="D1026" s="52"/>
      <c r="E1026" s="52"/>
      <c r="F1026" s="52"/>
      <c r="G1026" s="52"/>
      <c r="H1026" s="52"/>
      <c r="I1026" s="52"/>
      <c r="J1026" s="52"/>
      <c r="K1026" s="52"/>
      <c r="L1026" s="52"/>
      <c r="M1026" s="52"/>
      <c r="N1026" s="52"/>
    </row>
    <row r="1027" spans="1:14">
      <c r="A1027" s="52"/>
      <c r="B1027" s="52"/>
      <c r="C1027" s="52"/>
      <c r="D1027" s="52"/>
      <c r="E1027" s="52"/>
      <c r="F1027" s="52"/>
      <c r="G1027" s="52"/>
      <c r="H1027" s="52"/>
      <c r="I1027" s="52"/>
      <c r="J1027" s="52"/>
      <c r="K1027" s="52"/>
      <c r="L1027" s="52"/>
      <c r="M1027" s="52"/>
      <c r="N1027" s="52"/>
    </row>
    <row r="1028" spans="1:14">
      <c r="A1028" s="52"/>
      <c r="B1028" s="52"/>
      <c r="C1028" s="52"/>
      <c r="D1028" s="52"/>
      <c r="E1028" s="52"/>
      <c r="F1028" s="52"/>
      <c r="G1028" s="52"/>
      <c r="H1028" s="52"/>
      <c r="I1028" s="52"/>
      <c r="J1028" s="52"/>
      <c r="K1028" s="52"/>
      <c r="L1028" s="52"/>
      <c r="M1028" s="52"/>
      <c r="N1028" s="52"/>
    </row>
    <row r="1029" spans="1:14">
      <c r="A1029" s="52"/>
      <c r="B1029" s="52"/>
      <c r="C1029" s="52"/>
      <c r="D1029" s="52"/>
      <c r="E1029" s="52"/>
      <c r="F1029" s="52"/>
      <c r="G1029" s="52"/>
      <c r="H1029" s="52"/>
      <c r="I1029" s="52"/>
      <c r="J1029" s="52"/>
      <c r="K1029" s="52"/>
      <c r="L1029" s="52"/>
      <c r="M1029" s="52"/>
      <c r="N1029" s="52"/>
    </row>
    <row r="1030" spans="1:14">
      <c r="A1030" s="52"/>
      <c r="B1030" s="52"/>
      <c r="C1030" s="52"/>
      <c r="D1030" s="52"/>
      <c r="E1030" s="52"/>
      <c r="F1030" s="52"/>
      <c r="G1030" s="52"/>
      <c r="H1030" s="52"/>
      <c r="I1030" s="52"/>
      <c r="J1030" s="52"/>
      <c r="K1030" s="52"/>
      <c r="L1030" s="52"/>
      <c r="M1030" s="52"/>
      <c r="N1030" s="52"/>
    </row>
    <row r="1031" spans="1:14">
      <c r="A1031" s="52"/>
      <c r="B1031" s="52"/>
      <c r="C1031" s="52"/>
      <c r="D1031" s="52"/>
      <c r="E1031" s="52"/>
      <c r="F1031" s="52"/>
      <c r="G1031" s="52"/>
      <c r="H1031" s="52"/>
      <c r="I1031" s="52"/>
      <c r="J1031" s="52"/>
      <c r="K1031" s="52"/>
      <c r="L1031" s="52"/>
      <c r="M1031" s="52"/>
      <c r="N1031" s="52"/>
    </row>
    <row r="1032" spans="1:14">
      <c r="A1032" s="52"/>
      <c r="B1032" s="52"/>
      <c r="C1032" s="52"/>
      <c r="D1032" s="52"/>
      <c r="E1032" s="52"/>
      <c r="F1032" s="52"/>
      <c r="G1032" s="52"/>
      <c r="H1032" s="52"/>
      <c r="I1032" s="52"/>
      <c r="J1032" s="52"/>
      <c r="K1032" s="52"/>
      <c r="L1032" s="52"/>
      <c r="M1032" s="52"/>
      <c r="N1032" s="52"/>
    </row>
    <row r="1033" spans="1:14">
      <c r="A1033" s="52"/>
      <c r="B1033" s="52"/>
      <c r="C1033" s="52"/>
      <c r="D1033" s="52"/>
      <c r="E1033" s="52"/>
      <c r="F1033" s="52"/>
      <c r="G1033" s="52"/>
      <c r="H1033" s="52"/>
      <c r="I1033" s="52"/>
      <c r="J1033" s="52"/>
      <c r="K1033" s="52"/>
      <c r="L1033" s="52"/>
      <c r="M1033" s="52"/>
      <c r="N1033" s="52"/>
    </row>
    <row r="1034" spans="1:14">
      <c r="A1034" s="52"/>
      <c r="B1034" s="52"/>
      <c r="C1034" s="52"/>
      <c r="D1034" s="52"/>
      <c r="E1034" s="52"/>
      <c r="F1034" s="52"/>
      <c r="G1034" s="52"/>
      <c r="H1034" s="52"/>
      <c r="I1034" s="52"/>
      <c r="J1034" s="52"/>
      <c r="K1034" s="52"/>
      <c r="L1034" s="52"/>
      <c r="M1034" s="52"/>
      <c r="N1034" s="52"/>
    </row>
    <row r="1035" spans="1:14">
      <c r="A1035" s="52"/>
      <c r="B1035" s="52"/>
      <c r="C1035" s="52"/>
      <c r="D1035" s="52"/>
      <c r="E1035" s="52"/>
      <c r="F1035" s="52"/>
      <c r="G1035" s="52"/>
      <c r="H1035" s="52"/>
      <c r="I1035" s="52"/>
      <c r="J1035" s="52"/>
      <c r="K1035" s="52"/>
      <c r="L1035" s="52"/>
      <c r="M1035" s="52"/>
      <c r="N1035" s="52"/>
    </row>
    <row r="1036" spans="1:14">
      <c r="A1036" s="52"/>
      <c r="B1036" s="52"/>
      <c r="C1036" s="52"/>
      <c r="D1036" s="52"/>
      <c r="E1036" s="52"/>
      <c r="F1036" s="52"/>
      <c r="G1036" s="52"/>
      <c r="H1036" s="52"/>
      <c r="I1036" s="52"/>
      <c r="J1036" s="52"/>
      <c r="K1036" s="52"/>
      <c r="L1036" s="52"/>
      <c r="M1036" s="52"/>
      <c r="N1036" s="52"/>
    </row>
    <row r="1037" spans="1:14">
      <c r="A1037" s="52"/>
      <c r="B1037" s="52"/>
      <c r="C1037" s="52"/>
      <c r="D1037" s="52"/>
      <c r="E1037" s="52"/>
      <c r="F1037" s="52"/>
      <c r="G1037" s="52"/>
      <c r="H1037" s="52"/>
      <c r="I1037" s="52"/>
      <c r="J1037" s="52"/>
      <c r="K1037" s="52"/>
      <c r="L1037" s="52"/>
      <c r="M1037" s="52"/>
      <c r="N1037" s="52"/>
    </row>
    <row r="1038" spans="1:14">
      <c r="A1038" s="52"/>
      <c r="B1038" s="52"/>
      <c r="C1038" s="52"/>
      <c r="D1038" s="52"/>
      <c r="E1038" s="52"/>
      <c r="F1038" s="52"/>
      <c r="G1038" s="52"/>
      <c r="H1038" s="52"/>
      <c r="I1038" s="52"/>
      <c r="J1038" s="52"/>
      <c r="K1038" s="52"/>
      <c r="L1038" s="52"/>
      <c r="M1038" s="52"/>
      <c r="N1038" s="52"/>
    </row>
    <row r="1039" spans="1:14">
      <c r="A1039" s="52"/>
      <c r="B1039" s="52"/>
      <c r="C1039" s="52"/>
      <c r="D1039" s="52"/>
      <c r="E1039" s="52"/>
      <c r="F1039" s="52"/>
      <c r="G1039" s="52"/>
      <c r="H1039" s="52"/>
      <c r="I1039" s="52"/>
      <c r="J1039" s="52"/>
      <c r="K1039" s="52"/>
      <c r="L1039" s="52"/>
      <c r="M1039" s="52"/>
      <c r="N1039" s="52"/>
    </row>
    <row r="1040" spans="1:14">
      <c r="A1040" s="52"/>
      <c r="B1040" s="52"/>
      <c r="C1040" s="52"/>
      <c r="D1040" s="52"/>
      <c r="E1040" s="52"/>
      <c r="F1040" s="52"/>
      <c r="G1040" s="52"/>
      <c r="H1040" s="52"/>
      <c r="I1040" s="52"/>
      <c r="J1040" s="52"/>
      <c r="K1040" s="52"/>
      <c r="L1040" s="52"/>
      <c r="M1040" s="52"/>
      <c r="N1040" s="52"/>
    </row>
    <row r="1041" spans="1:14">
      <c r="A1041" s="52"/>
      <c r="B1041" s="52"/>
      <c r="C1041" s="52"/>
      <c r="D1041" s="52"/>
      <c r="E1041" s="52"/>
      <c r="F1041" s="52"/>
      <c r="G1041" s="52"/>
      <c r="H1041" s="52"/>
      <c r="I1041" s="52"/>
      <c r="J1041" s="52"/>
      <c r="K1041" s="52"/>
      <c r="L1041" s="52"/>
      <c r="M1041" s="52"/>
      <c r="N1041" s="52"/>
    </row>
    <row r="1042" spans="1:14">
      <c r="A1042" s="52"/>
      <c r="B1042" s="52"/>
      <c r="C1042" s="52"/>
      <c r="D1042" s="52"/>
      <c r="E1042" s="52"/>
      <c r="F1042" s="52"/>
      <c r="G1042" s="52"/>
      <c r="H1042" s="52"/>
      <c r="I1042" s="52"/>
      <c r="J1042" s="52"/>
      <c r="K1042" s="52"/>
      <c r="L1042" s="52"/>
      <c r="M1042" s="52"/>
      <c r="N1042" s="52"/>
    </row>
    <row r="1043" spans="1:14">
      <c r="A1043" s="52"/>
      <c r="B1043" s="52"/>
      <c r="C1043" s="52"/>
      <c r="D1043" s="52"/>
      <c r="E1043" s="52"/>
      <c r="F1043" s="52"/>
      <c r="G1043" s="52"/>
      <c r="H1043" s="52"/>
      <c r="I1043" s="52"/>
      <c r="J1043" s="52"/>
      <c r="K1043" s="52"/>
      <c r="L1043" s="52"/>
      <c r="M1043" s="52"/>
      <c r="N1043" s="52"/>
    </row>
    <row r="1044" spans="1:14">
      <c r="A1044" s="52"/>
      <c r="B1044" s="52"/>
      <c r="C1044" s="52"/>
      <c r="D1044" s="52"/>
      <c r="E1044" s="52"/>
      <c r="F1044" s="52"/>
      <c r="G1044" s="52"/>
      <c r="H1044" s="52"/>
      <c r="I1044" s="52"/>
      <c r="J1044" s="52"/>
      <c r="K1044" s="52"/>
      <c r="L1044" s="52"/>
      <c r="M1044" s="52"/>
      <c r="N1044" s="52"/>
    </row>
    <row r="1045" spans="1:14">
      <c r="A1045" s="52"/>
      <c r="B1045" s="52"/>
      <c r="C1045" s="52"/>
      <c r="D1045" s="52"/>
      <c r="E1045" s="52"/>
      <c r="F1045" s="52"/>
      <c r="G1045" s="52"/>
      <c r="H1045" s="52"/>
      <c r="I1045" s="52"/>
      <c r="J1045" s="52"/>
      <c r="K1045" s="52"/>
      <c r="L1045" s="52"/>
      <c r="M1045" s="52"/>
      <c r="N1045" s="52"/>
    </row>
    <row r="1046" spans="1:14">
      <c r="A1046" s="52"/>
      <c r="B1046" s="52"/>
      <c r="C1046" s="52"/>
      <c r="D1046" s="52"/>
      <c r="E1046" s="52"/>
      <c r="F1046" s="52"/>
      <c r="G1046" s="52"/>
      <c r="H1046" s="52"/>
      <c r="I1046" s="52"/>
      <c r="J1046" s="52"/>
      <c r="K1046" s="52"/>
      <c r="L1046" s="52"/>
      <c r="M1046" s="52"/>
      <c r="N1046" s="52"/>
    </row>
    <row r="1047" spans="1:14">
      <c r="A1047" s="52"/>
      <c r="B1047" s="52"/>
      <c r="C1047" s="52"/>
      <c r="D1047" s="52"/>
      <c r="E1047" s="52"/>
      <c r="F1047" s="52"/>
      <c r="G1047" s="52"/>
      <c r="H1047" s="52"/>
      <c r="I1047" s="52"/>
      <c r="J1047" s="52"/>
      <c r="K1047" s="52"/>
      <c r="L1047" s="52"/>
      <c r="M1047" s="52"/>
      <c r="N1047" s="52"/>
    </row>
    <row r="1048" spans="1:14">
      <c r="A1048" s="52"/>
      <c r="B1048" s="52"/>
      <c r="C1048" s="52"/>
      <c r="D1048" s="52"/>
      <c r="E1048" s="52"/>
      <c r="F1048" s="52"/>
      <c r="G1048" s="52"/>
      <c r="H1048" s="52"/>
      <c r="I1048" s="52"/>
      <c r="J1048" s="52"/>
      <c r="K1048" s="52"/>
      <c r="L1048" s="52"/>
      <c r="M1048" s="52"/>
      <c r="N1048" s="52"/>
    </row>
    <row r="1049" spans="1:14">
      <c r="A1049" s="52"/>
      <c r="B1049" s="52"/>
      <c r="C1049" s="52"/>
      <c r="D1049" s="52"/>
      <c r="E1049" s="52"/>
      <c r="F1049" s="52"/>
      <c r="G1049" s="52"/>
      <c r="H1049" s="52"/>
      <c r="I1049" s="52"/>
      <c r="J1049" s="52"/>
      <c r="K1049" s="52"/>
      <c r="L1049" s="52"/>
      <c r="M1049" s="52"/>
      <c r="N1049" s="52"/>
    </row>
    <row r="1050" spans="1:14">
      <c r="A1050" s="52"/>
      <c r="B1050" s="52"/>
      <c r="C1050" s="52"/>
      <c r="D1050" s="52"/>
      <c r="E1050" s="52"/>
      <c r="F1050" s="52"/>
      <c r="G1050" s="52"/>
      <c r="H1050" s="52"/>
      <c r="I1050" s="52"/>
      <c r="J1050" s="52"/>
      <c r="K1050" s="52"/>
      <c r="L1050" s="52"/>
      <c r="M1050" s="52"/>
      <c r="N1050" s="52"/>
    </row>
    <row r="1051" spans="1:14">
      <c r="A1051" s="52"/>
      <c r="B1051" s="52"/>
      <c r="C1051" s="52"/>
      <c r="D1051" s="52"/>
      <c r="E1051" s="52"/>
      <c r="F1051" s="52"/>
      <c r="G1051" s="52"/>
      <c r="H1051" s="52"/>
      <c r="I1051" s="52"/>
      <c r="J1051" s="52"/>
      <c r="K1051" s="52"/>
      <c r="L1051" s="52"/>
      <c r="M1051" s="52"/>
      <c r="N1051" s="52"/>
    </row>
    <row r="1052" spans="1:14">
      <c r="A1052" s="52"/>
      <c r="B1052" s="52"/>
      <c r="C1052" s="52"/>
      <c r="D1052" s="52"/>
      <c r="E1052" s="52"/>
      <c r="F1052" s="52"/>
      <c r="G1052" s="52"/>
      <c r="H1052" s="52"/>
      <c r="I1052" s="52"/>
      <c r="J1052" s="52"/>
      <c r="K1052" s="52"/>
      <c r="L1052" s="52"/>
      <c r="M1052" s="52"/>
      <c r="N1052" s="52"/>
    </row>
    <row r="1053" spans="1:14">
      <c r="A1053" s="52"/>
      <c r="B1053" s="52"/>
      <c r="C1053" s="52"/>
      <c r="D1053" s="52"/>
      <c r="E1053" s="52"/>
      <c r="F1053" s="52"/>
      <c r="G1053" s="52"/>
      <c r="H1053" s="52"/>
      <c r="I1053" s="52"/>
      <c r="J1053" s="52"/>
      <c r="K1053" s="52"/>
      <c r="L1053" s="52"/>
      <c r="M1053" s="52"/>
      <c r="N1053" s="52"/>
    </row>
    <row r="1054" spans="1:14">
      <c r="A1054" s="52"/>
      <c r="B1054" s="52"/>
      <c r="C1054" s="52"/>
      <c r="D1054" s="52"/>
      <c r="E1054" s="52"/>
      <c r="F1054" s="52"/>
      <c r="G1054" s="52"/>
      <c r="H1054" s="52"/>
      <c r="I1054" s="52"/>
      <c r="J1054" s="52"/>
      <c r="K1054" s="52"/>
      <c r="L1054" s="52"/>
      <c r="M1054" s="52"/>
      <c r="N1054" s="52"/>
    </row>
    <row r="1055" spans="1:14">
      <c r="A1055" s="52"/>
      <c r="B1055" s="52"/>
      <c r="C1055" s="52"/>
      <c r="D1055" s="52"/>
      <c r="E1055" s="52"/>
      <c r="F1055" s="52"/>
      <c r="G1055" s="52"/>
      <c r="H1055" s="52"/>
      <c r="I1055" s="52"/>
      <c r="J1055" s="52"/>
      <c r="K1055" s="52"/>
      <c r="L1055" s="52"/>
      <c r="M1055" s="52"/>
      <c r="N1055" s="52"/>
    </row>
    <row r="1056" spans="1:14">
      <c r="A1056" s="52"/>
      <c r="B1056" s="52"/>
      <c r="C1056" s="52"/>
      <c r="D1056" s="52"/>
      <c r="E1056" s="52"/>
      <c r="F1056" s="52"/>
      <c r="G1056" s="52"/>
      <c r="H1056" s="52"/>
      <c r="I1056" s="52"/>
      <c r="J1056" s="52"/>
      <c r="K1056" s="52"/>
      <c r="L1056" s="52"/>
      <c r="M1056" s="52"/>
      <c r="N1056" s="52"/>
    </row>
    <row r="1057" spans="1:14">
      <c r="A1057" s="52"/>
      <c r="B1057" s="52"/>
      <c r="C1057" s="52"/>
      <c r="D1057" s="52"/>
      <c r="E1057" s="52"/>
      <c r="F1057" s="52"/>
      <c r="G1057" s="52"/>
      <c r="H1057" s="52"/>
      <c r="I1057" s="52"/>
      <c r="J1057" s="52"/>
      <c r="K1057" s="52"/>
      <c r="L1057" s="52"/>
      <c r="M1057" s="52"/>
      <c r="N1057" s="52"/>
    </row>
    <row r="1058" spans="1:14">
      <c r="A1058" s="52"/>
      <c r="B1058" s="52"/>
      <c r="C1058" s="52"/>
      <c r="D1058" s="52"/>
      <c r="E1058" s="52"/>
      <c r="F1058" s="52"/>
      <c r="G1058" s="52"/>
      <c r="H1058" s="52"/>
      <c r="I1058" s="52"/>
      <c r="J1058" s="52"/>
      <c r="K1058" s="52"/>
      <c r="L1058" s="52"/>
      <c r="M1058" s="52"/>
      <c r="N1058" s="52"/>
    </row>
    <row r="1059" spans="1:14">
      <c r="A1059" s="52"/>
      <c r="B1059" s="52"/>
      <c r="C1059" s="52"/>
      <c r="D1059" s="52"/>
      <c r="E1059" s="52"/>
      <c r="F1059" s="52"/>
      <c r="G1059" s="52"/>
      <c r="H1059" s="52"/>
      <c r="I1059" s="52"/>
      <c r="J1059" s="52"/>
      <c r="K1059" s="52"/>
      <c r="L1059" s="52"/>
      <c r="M1059" s="52"/>
      <c r="N1059" s="52"/>
    </row>
    <row r="1060" spans="1:14">
      <c r="A1060" s="52"/>
      <c r="B1060" s="52"/>
      <c r="C1060" s="52"/>
      <c r="D1060" s="52"/>
      <c r="E1060" s="52"/>
      <c r="F1060" s="52"/>
      <c r="G1060" s="52"/>
      <c r="H1060" s="52"/>
      <c r="I1060" s="52"/>
      <c r="J1060" s="52"/>
      <c r="K1060" s="52"/>
      <c r="L1060" s="52"/>
      <c r="M1060" s="52"/>
      <c r="N1060" s="52"/>
    </row>
    <row r="1061" spans="1:14">
      <c r="A1061" s="52"/>
      <c r="B1061" s="52"/>
      <c r="C1061" s="52"/>
      <c r="D1061" s="52"/>
      <c r="E1061" s="52"/>
      <c r="F1061" s="52"/>
      <c r="G1061" s="52"/>
      <c r="H1061" s="52"/>
      <c r="I1061" s="52"/>
      <c r="J1061" s="52"/>
      <c r="K1061" s="52"/>
      <c r="L1061" s="52"/>
      <c r="M1061" s="52"/>
      <c r="N1061" s="52"/>
    </row>
    <row r="1062" spans="1:14">
      <c r="A1062" s="52"/>
      <c r="B1062" s="52"/>
      <c r="C1062" s="52"/>
      <c r="D1062" s="52"/>
      <c r="E1062" s="52"/>
      <c r="F1062" s="52"/>
      <c r="G1062" s="52"/>
      <c r="H1062" s="52"/>
      <c r="I1062" s="52"/>
      <c r="J1062" s="52"/>
      <c r="K1062" s="52"/>
      <c r="L1062" s="52"/>
      <c r="M1062" s="52"/>
      <c r="N1062" s="52"/>
    </row>
    <row r="1063" spans="1:14">
      <c r="A1063" s="52"/>
      <c r="B1063" s="52"/>
      <c r="C1063" s="52"/>
      <c r="D1063" s="52"/>
      <c r="E1063" s="52"/>
      <c r="F1063" s="52"/>
      <c r="G1063" s="52"/>
      <c r="H1063" s="52"/>
      <c r="I1063" s="52"/>
      <c r="J1063" s="52"/>
      <c r="K1063" s="52"/>
      <c r="L1063" s="52"/>
      <c r="M1063" s="52"/>
      <c r="N1063" s="52"/>
    </row>
    <row r="1064" spans="1:14">
      <c r="A1064" s="52"/>
      <c r="B1064" s="52"/>
      <c r="C1064" s="52"/>
      <c r="D1064" s="52"/>
      <c r="E1064" s="52"/>
      <c r="F1064" s="52"/>
      <c r="G1064" s="52"/>
      <c r="H1064" s="52"/>
      <c r="I1064" s="52"/>
      <c r="J1064" s="52"/>
      <c r="K1064" s="52"/>
      <c r="L1064" s="52"/>
      <c r="M1064" s="52"/>
      <c r="N1064" s="52"/>
    </row>
    <row r="1065" spans="1:14">
      <c r="A1065" s="52"/>
      <c r="B1065" s="52"/>
      <c r="C1065" s="52"/>
      <c r="D1065" s="52"/>
      <c r="E1065" s="52"/>
      <c r="F1065" s="52"/>
      <c r="G1065" s="52"/>
      <c r="H1065" s="52"/>
      <c r="I1065" s="52"/>
      <c r="J1065" s="52"/>
      <c r="K1065" s="52"/>
      <c r="L1065" s="52"/>
      <c r="M1065" s="52"/>
      <c r="N1065" s="52"/>
    </row>
    <row r="1066" spans="1:14">
      <c r="A1066" s="52"/>
      <c r="B1066" s="52"/>
      <c r="C1066" s="52"/>
      <c r="D1066" s="52"/>
      <c r="E1066" s="52"/>
      <c r="F1066" s="52"/>
      <c r="G1066" s="52"/>
      <c r="H1066" s="52"/>
      <c r="I1066" s="52"/>
      <c r="J1066" s="52"/>
      <c r="K1066" s="52"/>
      <c r="L1066" s="52"/>
      <c r="M1066" s="52"/>
      <c r="N1066" s="52"/>
    </row>
    <row r="1067" spans="1:14">
      <c r="A1067" s="52"/>
      <c r="B1067" s="52"/>
      <c r="C1067" s="52"/>
      <c r="D1067" s="52"/>
      <c r="E1067" s="52"/>
      <c r="F1067" s="52"/>
      <c r="G1067" s="52"/>
      <c r="H1067" s="52"/>
      <c r="I1067" s="52"/>
      <c r="J1067" s="52"/>
      <c r="K1067" s="52"/>
      <c r="L1067" s="52"/>
      <c r="M1067" s="52"/>
      <c r="N1067" s="52"/>
    </row>
    <row r="1068" spans="1:14">
      <c r="A1068" s="52"/>
      <c r="B1068" s="52"/>
      <c r="C1068" s="52"/>
      <c r="D1068" s="52"/>
      <c r="E1068" s="52"/>
      <c r="F1068" s="52"/>
      <c r="G1068" s="52"/>
      <c r="H1068" s="52"/>
      <c r="I1068" s="52"/>
      <c r="J1068" s="52"/>
      <c r="K1068" s="52"/>
      <c r="L1068" s="52"/>
      <c r="M1068" s="52"/>
      <c r="N1068" s="52"/>
    </row>
    <row r="1069" spans="1:14">
      <c r="A1069" s="52"/>
      <c r="B1069" s="52"/>
      <c r="C1069" s="52"/>
      <c r="D1069" s="52"/>
      <c r="E1069" s="52"/>
      <c r="F1069" s="52"/>
      <c r="G1069" s="52"/>
      <c r="H1069" s="52"/>
      <c r="I1069" s="52"/>
      <c r="J1069" s="52"/>
      <c r="K1069" s="52"/>
      <c r="L1069" s="52"/>
      <c r="M1069" s="52"/>
      <c r="N1069" s="52"/>
    </row>
    <row r="1070" spans="1:14">
      <c r="A1070" s="52"/>
      <c r="B1070" s="52"/>
      <c r="C1070" s="52"/>
      <c r="D1070" s="52"/>
      <c r="E1070" s="52"/>
      <c r="F1070" s="52"/>
      <c r="G1070" s="52"/>
      <c r="H1070" s="52"/>
      <c r="I1070" s="52"/>
      <c r="J1070" s="52"/>
      <c r="K1070" s="52"/>
      <c r="L1070" s="52"/>
      <c r="M1070" s="52"/>
      <c r="N1070" s="52"/>
    </row>
    <row r="1071" spans="1:14">
      <c r="A1071" s="52"/>
      <c r="B1071" s="52"/>
      <c r="C1071" s="52"/>
      <c r="D1071" s="52"/>
      <c r="E1071" s="52"/>
      <c r="F1071" s="52"/>
      <c r="G1071" s="52"/>
      <c r="H1071" s="52"/>
      <c r="I1071" s="52"/>
      <c r="J1071" s="52"/>
      <c r="K1071" s="52"/>
      <c r="L1071" s="52"/>
      <c r="M1071" s="52"/>
      <c r="N1071" s="52"/>
    </row>
    <row r="1072" spans="1:14">
      <c r="A1072" s="52"/>
      <c r="B1072" s="52"/>
      <c r="C1072" s="52"/>
      <c r="D1072" s="52"/>
      <c r="E1072" s="52"/>
      <c r="F1072" s="52"/>
      <c r="G1072" s="52"/>
      <c r="H1072" s="52"/>
      <c r="I1072" s="52"/>
      <c r="J1072" s="52"/>
      <c r="K1072" s="52"/>
      <c r="L1072" s="52"/>
      <c r="M1072" s="52"/>
      <c r="N1072" s="52"/>
    </row>
    <row r="1073" spans="1:14">
      <c r="A1073" s="52"/>
      <c r="B1073" s="52"/>
      <c r="C1073" s="52"/>
      <c r="D1073" s="52"/>
      <c r="E1073" s="52"/>
      <c r="F1073" s="52"/>
      <c r="G1073" s="52"/>
      <c r="H1073" s="52"/>
      <c r="I1073" s="52"/>
      <c r="J1073" s="52"/>
      <c r="K1073" s="52"/>
      <c r="L1073" s="52"/>
      <c r="M1073" s="52"/>
      <c r="N1073" s="52"/>
    </row>
    <row r="1074" spans="1:14">
      <c r="A1074" s="52"/>
      <c r="B1074" s="52"/>
      <c r="C1074" s="52"/>
      <c r="D1074" s="52"/>
      <c r="E1074" s="52"/>
      <c r="F1074" s="52"/>
      <c r="G1074" s="52"/>
      <c r="H1074" s="52"/>
      <c r="I1074" s="52"/>
      <c r="J1074" s="52"/>
      <c r="K1074" s="52"/>
      <c r="L1074" s="52"/>
      <c r="M1074" s="52"/>
      <c r="N1074" s="52"/>
    </row>
    <row r="1075" spans="1:14">
      <c r="A1075" s="52"/>
      <c r="B1075" s="52"/>
      <c r="C1075" s="52"/>
      <c r="D1075" s="52"/>
      <c r="E1075" s="52"/>
      <c r="F1075" s="52"/>
      <c r="G1075" s="52"/>
      <c r="H1075" s="52"/>
      <c r="I1075" s="52"/>
      <c r="J1075" s="52"/>
      <c r="K1075" s="52"/>
      <c r="L1075" s="52"/>
      <c r="M1075" s="52"/>
      <c r="N1075" s="52"/>
    </row>
    <row r="1076" spans="1:14">
      <c r="A1076" s="52"/>
      <c r="B1076" s="52"/>
      <c r="C1076" s="52"/>
      <c r="D1076" s="52"/>
      <c r="E1076" s="52"/>
      <c r="F1076" s="52"/>
      <c r="G1076" s="52"/>
      <c r="H1076" s="52"/>
      <c r="I1076" s="52"/>
      <c r="J1076" s="52"/>
      <c r="K1076" s="52"/>
      <c r="L1076" s="52"/>
      <c r="M1076" s="52"/>
      <c r="N1076" s="52"/>
    </row>
    <row r="1077" spans="1:14">
      <c r="A1077" s="52"/>
      <c r="B1077" s="52"/>
      <c r="C1077" s="52"/>
      <c r="D1077" s="52"/>
      <c r="E1077" s="52"/>
      <c r="F1077" s="52"/>
      <c r="G1077" s="52"/>
      <c r="H1077" s="52"/>
      <c r="I1077" s="52"/>
      <c r="J1077" s="52"/>
      <c r="K1077" s="52"/>
      <c r="L1077" s="52"/>
      <c r="M1077" s="52"/>
      <c r="N1077" s="52"/>
    </row>
    <row r="1078" spans="1:14">
      <c r="A1078" s="52"/>
      <c r="B1078" s="52"/>
      <c r="C1078" s="52"/>
      <c r="D1078" s="52"/>
      <c r="E1078" s="52"/>
      <c r="F1078" s="52"/>
      <c r="G1078" s="52"/>
      <c r="H1078" s="52"/>
      <c r="I1078" s="52"/>
      <c r="J1078" s="52"/>
      <c r="K1078" s="52"/>
      <c r="L1078" s="52"/>
      <c r="M1078" s="52"/>
      <c r="N1078" s="52"/>
    </row>
    <row r="1079" spans="1:14">
      <c r="A1079" s="52"/>
      <c r="B1079" s="52"/>
      <c r="C1079" s="52"/>
      <c r="D1079" s="52"/>
      <c r="E1079" s="52"/>
      <c r="F1079" s="52"/>
      <c r="G1079" s="52"/>
      <c r="H1079" s="52"/>
      <c r="I1079" s="52"/>
      <c r="J1079" s="52"/>
      <c r="K1079" s="52"/>
      <c r="L1079" s="52"/>
      <c r="M1079" s="52"/>
      <c r="N1079" s="52"/>
    </row>
    <row r="1080" spans="1:14">
      <c r="A1080" s="52"/>
      <c r="B1080" s="52"/>
      <c r="C1080" s="52"/>
      <c r="D1080" s="52"/>
      <c r="E1080" s="52"/>
      <c r="F1080" s="52"/>
      <c r="G1080" s="52"/>
      <c r="H1080" s="52"/>
      <c r="I1080" s="52"/>
      <c r="J1080" s="52"/>
      <c r="K1080" s="52"/>
      <c r="L1080" s="52"/>
      <c r="M1080" s="52"/>
      <c r="N1080" s="52"/>
    </row>
    <row r="1081" spans="1:14">
      <c r="A1081" s="52"/>
      <c r="B1081" s="52"/>
      <c r="C1081" s="52"/>
      <c r="D1081" s="52"/>
      <c r="E1081" s="52"/>
      <c r="F1081" s="52"/>
      <c r="G1081" s="52"/>
      <c r="H1081" s="52"/>
      <c r="I1081" s="52"/>
      <c r="J1081" s="52"/>
      <c r="K1081" s="52"/>
      <c r="L1081" s="52"/>
      <c r="M1081" s="52"/>
      <c r="N1081" s="52"/>
    </row>
    <row r="1082" spans="1:14">
      <c r="A1082" s="52"/>
      <c r="B1082" s="52"/>
      <c r="C1082" s="52"/>
      <c r="D1082" s="52"/>
      <c r="E1082" s="52"/>
      <c r="F1082" s="52"/>
      <c r="G1082" s="52"/>
      <c r="H1082" s="52"/>
      <c r="I1082" s="52"/>
      <c r="J1082" s="52"/>
      <c r="K1082" s="52"/>
      <c r="L1082" s="52"/>
      <c r="M1082" s="52"/>
      <c r="N1082" s="52"/>
    </row>
    <row r="1083" spans="1:14">
      <c r="A1083" s="52"/>
      <c r="B1083" s="52"/>
      <c r="C1083" s="52"/>
      <c r="D1083" s="52"/>
      <c r="E1083" s="52"/>
      <c r="F1083" s="52"/>
      <c r="G1083" s="52"/>
      <c r="H1083" s="52"/>
      <c r="I1083" s="52"/>
      <c r="J1083" s="52"/>
      <c r="K1083" s="52"/>
      <c r="L1083" s="52"/>
      <c r="M1083" s="52"/>
      <c r="N1083" s="52"/>
    </row>
    <row r="1084" spans="1:14">
      <c r="A1084" s="52"/>
      <c r="B1084" s="52"/>
      <c r="C1084" s="52"/>
      <c r="D1084" s="52"/>
      <c r="E1084" s="52"/>
      <c r="F1084" s="52"/>
      <c r="G1084" s="52"/>
      <c r="H1084" s="52"/>
      <c r="I1084" s="52"/>
      <c r="J1084" s="52"/>
      <c r="K1084" s="52"/>
      <c r="L1084" s="52"/>
      <c r="M1084" s="52"/>
      <c r="N1084" s="52"/>
    </row>
    <row r="1085" spans="1:14">
      <c r="A1085" s="52"/>
      <c r="B1085" s="52"/>
      <c r="C1085" s="52"/>
      <c r="D1085" s="52"/>
      <c r="E1085" s="52"/>
      <c r="F1085" s="52"/>
      <c r="G1085" s="52"/>
      <c r="H1085" s="52"/>
      <c r="I1085" s="52"/>
      <c r="J1085" s="52"/>
      <c r="K1085" s="52"/>
      <c r="L1085" s="52"/>
      <c r="M1085" s="52"/>
      <c r="N1085" s="52"/>
    </row>
    <row r="1086" spans="1:14">
      <c r="A1086" s="52"/>
      <c r="B1086" s="52"/>
      <c r="C1086" s="52"/>
      <c r="D1086" s="52"/>
      <c r="E1086" s="52"/>
      <c r="F1086" s="52"/>
      <c r="G1086" s="52"/>
      <c r="H1086" s="52"/>
      <c r="I1086" s="52"/>
      <c r="J1086" s="52"/>
      <c r="K1086" s="52"/>
      <c r="L1086" s="52"/>
      <c r="M1086" s="52"/>
      <c r="N1086" s="52"/>
    </row>
    <row r="1087" spans="1:14">
      <c r="A1087" s="52"/>
      <c r="B1087" s="52"/>
      <c r="C1087" s="52"/>
      <c r="D1087" s="52"/>
      <c r="E1087" s="52"/>
      <c r="F1087" s="52"/>
      <c r="G1087" s="52"/>
      <c r="H1087" s="52"/>
      <c r="I1087" s="52"/>
      <c r="J1087" s="52"/>
      <c r="K1087" s="52"/>
      <c r="L1087" s="52"/>
      <c r="M1087" s="52"/>
      <c r="N1087" s="52"/>
    </row>
    <row r="1088" spans="1:14">
      <c r="A1088" s="52"/>
      <c r="B1088" s="52"/>
      <c r="C1088" s="52"/>
      <c r="D1088" s="52"/>
      <c r="E1088" s="52"/>
      <c r="F1088" s="52"/>
      <c r="G1088" s="52"/>
      <c r="H1088" s="52"/>
      <c r="I1088" s="52"/>
      <c r="J1088" s="52"/>
      <c r="K1088" s="52"/>
      <c r="L1088" s="52"/>
      <c r="M1088" s="52"/>
      <c r="N1088" s="52"/>
    </row>
    <row r="1089" spans="1:14">
      <c r="A1089" s="52"/>
      <c r="B1089" s="52"/>
      <c r="C1089" s="52"/>
      <c r="D1089" s="52"/>
      <c r="E1089" s="52"/>
      <c r="F1089" s="52"/>
      <c r="G1089" s="52"/>
      <c r="H1089" s="52"/>
      <c r="I1089" s="52"/>
      <c r="J1089" s="52"/>
      <c r="K1089" s="52"/>
      <c r="L1089" s="52"/>
      <c r="M1089" s="52"/>
      <c r="N1089" s="52"/>
    </row>
    <row r="1090" spans="1:14">
      <c r="A1090" s="52"/>
      <c r="B1090" s="52"/>
      <c r="C1090" s="52"/>
      <c r="D1090" s="52"/>
      <c r="E1090" s="52"/>
      <c r="F1090" s="52"/>
      <c r="G1090" s="52"/>
      <c r="H1090" s="52"/>
      <c r="I1090" s="52"/>
      <c r="J1090" s="52"/>
      <c r="K1090" s="52"/>
      <c r="L1090" s="52"/>
      <c r="M1090" s="52"/>
      <c r="N1090" s="52"/>
    </row>
    <row r="1091" spans="1:14">
      <c r="A1091" s="52"/>
      <c r="B1091" s="52"/>
      <c r="C1091" s="52"/>
      <c r="D1091" s="52"/>
      <c r="E1091" s="52"/>
      <c r="F1091" s="52"/>
      <c r="G1091" s="52"/>
      <c r="H1091" s="52"/>
      <c r="I1091" s="52"/>
      <c r="J1091" s="52"/>
      <c r="K1091" s="52"/>
      <c r="L1091" s="52"/>
      <c r="M1091" s="52"/>
      <c r="N1091" s="52"/>
    </row>
    <row r="1092" spans="1:14">
      <c r="A1092" s="52"/>
      <c r="B1092" s="52"/>
      <c r="C1092" s="52"/>
      <c r="D1092" s="52"/>
      <c r="E1092" s="52"/>
      <c r="F1092" s="52"/>
      <c r="G1092" s="52"/>
      <c r="H1092" s="52"/>
      <c r="I1092" s="52"/>
      <c r="J1092" s="52"/>
      <c r="K1092" s="52"/>
      <c r="L1092" s="52"/>
      <c r="M1092" s="52"/>
      <c r="N1092" s="52"/>
    </row>
    <row r="1093" spans="1:14">
      <c r="A1093" s="52"/>
      <c r="B1093" s="52"/>
      <c r="C1093" s="52"/>
      <c r="D1093" s="52"/>
      <c r="E1093" s="52"/>
      <c r="F1093" s="52"/>
      <c r="G1093" s="52"/>
      <c r="H1093" s="52"/>
      <c r="I1093" s="52"/>
      <c r="J1093" s="52"/>
      <c r="K1093" s="52"/>
      <c r="L1093" s="52"/>
      <c r="M1093" s="52"/>
      <c r="N1093" s="52"/>
    </row>
    <row r="1094" spans="1:14">
      <c r="A1094" s="52"/>
      <c r="B1094" s="52"/>
      <c r="C1094" s="52"/>
      <c r="D1094" s="52"/>
      <c r="E1094" s="52"/>
      <c r="F1094" s="52"/>
      <c r="G1094" s="52"/>
      <c r="H1094" s="52"/>
      <c r="I1094" s="52"/>
      <c r="J1094" s="52"/>
      <c r="K1094" s="52"/>
      <c r="L1094" s="52"/>
      <c r="M1094" s="52"/>
      <c r="N1094" s="52"/>
    </row>
    <row r="1095" spans="1:14">
      <c r="A1095" s="52"/>
      <c r="B1095" s="52"/>
      <c r="C1095" s="52"/>
      <c r="D1095" s="52"/>
      <c r="E1095" s="52"/>
      <c r="F1095" s="52"/>
      <c r="G1095" s="52"/>
      <c r="H1095" s="52"/>
      <c r="I1095" s="52"/>
      <c r="J1095" s="52"/>
      <c r="K1095" s="52"/>
      <c r="L1095" s="52"/>
      <c r="M1095" s="52"/>
      <c r="N1095" s="52"/>
    </row>
    <row r="1096" spans="1:14">
      <c r="A1096" s="52"/>
      <c r="B1096" s="52"/>
      <c r="C1096" s="52"/>
      <c r="D1096" s="52"/>
      <c r="E1096" s="52"/>
      <c r="F1096" s="52"/>
      <c r="G1096" s="52"/>
      <c r="H1096" s="52"/>
      <c r="I1096" s="52"/>
      <c r="J1096" s="52"/>
      <c r="K1096" s="52"/>
      <c r="L1096" s="52"/>
      <c r="M1096" s="52"/>
      <c r="N1096" s="52"/>
    </row>
    <row r="1097" spans="1:14">
      <c r="A1097" s="52"/>
      <c r="B1097" s="52"/>
      <c r="C1097" s="52"/>
      <c r="D1097" s="52"/>
      <c r="E1097" s="52"/>
      <c r="F1097" s="52"/>
      <c r="G1097" s="52"/>
      <c r="H1097" s="52"/>
      <c r="I1097" s="52"/>
      <c r="J1097" s="52"/>
      <c r="K1097" s="52"/>
      <c r="L1097" s="52"/>
      <c r="M1097" s="52"/>
      <c r="N1097" s="52"/>
    </row>
    <row r="1098" spans="1:14">
      <c r="A1098" s="52"/>
      <c r="B1098" s="52"/>
      <c r="C1098" s="52"/>
      <c r="D1098" s="52"/>
      <c r="E1098" s="52"/>
      <c r="F1098" s="52"/>
      <c r="G1098" s="52"/>
      <c r="H1098" s="52"/>
      <c r="I1098" s="52"/>
      <c r="J1098" s="52"/>
      <c r="K1098" s="52"/>
      <c r="L1098" s="52"/>
      <c r="M1098" s="52"/>
      <c r="N1098" s="52"/>
    </row>
    <row r="1099" spans="1:14">
      <c r="A1099" s="52"/>
      <c r="B1099" s="52"/>
      <c r="C1099" s="52"/>
      <c r="D1099" s="52"/>
      <c r="E1099" s="52"/>
      <c r="F1099" s="52"/>
      <c r="G1099" s="52"/>
      <c r="H1099" s="52"/>
      <c r="I1099" s="52"/>
      <c r="J1099" s="52"/>
      <c r="K1099" s="52"/>
      <c r="L1099" s="52"/>
      <c r="M1099" s="52"/>
      <c r="N1099" s="52"/>
    </row>
    <row r="1100" spans="1:14">
      <c r="A1100" s="52"/>
      <c r="B1100" s="52"/>
      <c r="C1100" s="52"/>
      <c r="D1100" s="52"/>
      <c r="E1100" s="52"/>
      <c r="F1100" s="52"/>
      <c r="G1100" s="52"/>
      <c r="H1100" s="52"/>
      <c r="I1100" s="52"/>
      <c r="J1100" s="52"/>
      <c r="K1100" s="52"/>
      <c r="L1100" s="52"/>
      <c r="M1100" s="52"/>
      <c r="N1100" s="52"/>
    </row>
    <row r="1101" spans="1:14">
      <c r="A1101" s="52"/>
      <c r="B1101" s="52"/>
      <c r="C1101" s="52"/>
      <c r="D1101" s="52"/>
      <c r="E1101" s="52"/>
      <c r="F1101" s="52"/>
      <c r="G1101" s="52"/>
      <c r="H1101" s="52"/>
      <c r="I1101" s="52"/>
      <c r="J1101" s="52"/>
      <c r="K1101" s="52"/>
      <c r="L1101" s="52"/>
      <c r="M1101" s="52"/>
      <c r="N1101" s="52"/>
    </row>
    <row r="1102" spans="1:14">
      <c r="A1102" s="52"/>
      <c r="B1102" s="52"/>
      <c r="C1102" s="52"/>
      <c r="D1102" s="52"/>
      <c r="E1102" s="52"/>
      <c r="F1102" s="52"/>
      <c r="G1102" s="52"/>
      <c r="H1102" s="52"/>
      <c r="I1102" s="52"/>
      <c r="J1102" s="52"/>
      <c r="K1102" s="52"/>
      <c r="L1102" s="52"/>
      <c r="M1102" s="52"/>
      <c r="N1102" s="52"/>
    </row>
    <row r="1103" spans="1:14">
      <c r="A1103" s="52"/>
      <c r="B1103" s="52"/>
      <c r="C1103" s="52"/>
      <c r="D1103" s="52"/>
      <c r="E1103" s="52"/>
      <c r="F1103" s="52"/>
      <c r="G1103" s="52"/>
      <c r="H1103" s="52"/>
      <c r="I1103" s="52"/>
      <c r="J1103" s="52"/>
      <c r="K1103" s="52"/>
      <c r="L1103" s="52"/>
      <c r="M1103" s="52"/>
      <c r="N1103" s="52"/>
    </row>
    <row r="1104" spans="1:14">
      <c r="A1104" s="52"/>
      <c r="B1104" s="52"/>
      <c r="C1104" s="52"/>
      <c r="D1104" s="52"/>
      <c r="E1104" s="52"/>
      <c r="F1104" s="52"/>
      <c r="G1104" s="52"/>
      <c r="H1104" s="52"/>
      <c r="I1104" s="52"/>
      <c r="J1104" s="52"/>
      <c r="K1104" s="52"/>
      <c r="L1104" s="52"/>
      <c r="M1104" s="52"/>
      <c r="N1104" s="52"/>
    </row>
    <row r="1105" spans="1:14">
      <c r="A1105" s="52"/>
      <c r="B1105" s="52"/>
      <c r="C1105" s="52"/>
      <c r="D1105" s="52"/>
      <c r="E1105" s="52"/>
      <c r="F1105" s="52"/>
      <c r="G1105" s="52"/>
      <c r="H1105" s="52"/>
      <c r="I1105" s="52"/>
      <c r="J1105" s="52"/>
      <c r="K1105" s="52"/>
      <c r="L1105" s="52"/>
      <c r="M1105" s="52"/>
      <c r="N1105" s="52"/>
    </row>
    <row r="1106" spans="1:14">
      <c r="A1106" s="52"/>
      <c r="B1106" s="52"/>
      <c r="C1106" s="52"/>
      <c r="D1106" s="52"/>
      <c r="E1106" s="52"/>
      <c r="F1106" s="52"/>
      <c r="G1106" s="52"/>
      <c r="H1106" s="52"/>
      <c r="I1106" s="52"/>
      <c r="J1106" s="52"/>
      <c r="K1106" s="52"/>
      <c r="L1106" s="52"/>
      <c r="M1106" s="52"/>
      <c r="N1106" s="52"/>
    </row>
    <row r="1107" spans="1:14">
      <c r="A1107" s="52"/>
      <c r="B1107" s="52"/>
      <c r="C1107" s="52"/>
      <c r="D1107" s="52"/>
      <c r="E1107" s="52"/>
      <c r="F1107" s="52"/>
      <c r="G1107" s="52"/>
      <c r="H1107" s="52"/>
      <c r="I1107" s="52"/>
      <c r="J1107" s="52"/>
      <c r="K1107" s="52"/>
      <c r="L1107" s="52"/>
      <c r="M1107" s="52"/>
      <c r="N1107" s="52"/>
    </row>
    <row r="1108" spans="1:14">
      <c r="A1108" s="52"/>
      <c r="B1108" s="52"/>
      <c r="C1108" s="52"/>
      <c r="D1108" s="52"/>
      <c r="E1108" s="52"/>
      <c r="F1108" s="52"/>
      <c r="G1108" s="52"/>
      <c r="H1108" s="52"/>
      <c r="I1108" s="52"/>
      <c r="J1108" s="52"/>
      <c r="K1108" s="52"/>
      <c r="L1108" s="52"/>
      <c r="M1108" s="52"/>
      <c r="N1108" s="52"/>
    </row>
    <row r="1109" spans="1:14">
      <c r="A1109" s="52"/>
      <c r="B1109" s="52"/>
      <c r="C1109" s="52"/>
      <c r="D1109" s="52"/>
      <c r="E1109" s="52"/>
      <c r="F1109" s="52"/>
      <c r="G1109" s="52"/>
      <c r="H1109" s="52"/>
      <c r="I1109" s="52"/>
      <c r="J1109" s="52"/>
      <c r="K1109" s="52"/>
      <c r="L1109" s="52"/>
      <c r="M1109" s="52"/>
      <c r="N1109" s="52"/>
    </row>
    <row r="1110" spans="1:14">
      <c r="A1110" s="52"/>
      <c r="B1110" s="52"/>
      <c r="C1110" s="52"/>
      <c r="D1110" s="52"/>
      <c r="E1110" s="52"/>
      <c r="F1110" s="52"/>
      <c r="G1110" s="52"/>
      <c r="H1110" s="52"/>
      <c r="I1110" s="52"/>
      <c r="J1110" s="52"/>
      <c r="K1110" s="52"/>
      <c r="L1110" s="52"/>
      <c r="M1110" s="52"/>
      <c r="N1110" s="52"/>
    </row>
    <row r="1111" spans="1:14">
      <c r="A1111" s="52"/>
      <c r="B1111" s="52"/>
      <c r="C1111" s="52"/>
      <c r="D1111" s="52"/>
      <c r="E1111" s="52"/>
      <c r="F1111" s="52"/>
      <c r="G1111" s="52"/>
      <c r="H1111" s="52"/>
      <c r="I1111" s="52"/>
      <c r="J1111" s="52"/>
      <c r="K1111" s="52"/>
      <c r="L1111" s="52"/>
      <c r="M1111" s="52"/>
      <c r="N1111" s="52"/>
    </row>
    <row r="1112" spans="1:14">
      <c r="A1112" s="52"/>
      <c r="B1112" s="52"/>
      <c r="C1112" s="52"/>
      <c r="D1112" s="52"/>
      <c r="E1112" s="52"/>
      <c r="F1112" s="52"/>
      <c r="G1112" s="52"/>
      <c r="H1112" s="52"/>
      <c r="I1112" s="52"/>
      <c r="J1112" s="52"/>
      <c r="K1112" s="52"/>
      <c r="L1112" s="52"/>
      <c r="M1112" s="52"/>
      <c r="N1112" s="52"/>
    </row>
    <row r="1113" spans="1:14">
      <c r="A1113" s="52"/>
      <c r="B1113" s="52"/>
      <c r="C1113" s="52"/>
      <c r="D1113" s="52"/>
      <c r="E1113" s="52"/>
      <c r="F1113" s="52"/>
      <c r="G1113" s="52"/>
      <c r="H1113" s="52"/>
      <c r="I1113" s="52"/>
      <c r="J1113" s="52"/>
      <c r="K1113" s="52"/>
      <c r="L1113" s="52"/>
      <c r="M1113" s="52"/>
      <c r="N1113" s="52"/>
    </row>
    <row r="1114" spans="1:14">
      <c r="A1114" s="52"/>
      <c r="B1114" s="52"/>
      <c r="C1114" s="52"/>
      <c r="D1114" s="52"/>
      <c r="E1114" s="52"/>
      <c r="F1114" s="52"/>
      <c r="G1114" s="52"/>
      <c r="H1114" s="52"/>
      <c r="I1114" s="52"/>
      <c r="J1114" s="52"/>
      <c r="K1114" s="52"/>
      <c r="L1114" s="52"/>
      <c r="M1114" s="52"/>
      <c r="N1114" s="52"/>
    </row>
    <row r="1115" spans="1:14">
      <c r="A1115" s="52"/>
      <c r="B1115" s="52"/>
      <c r="C1115" s="52"/>
      <c r="D1115" s="52"/>
      <c r="E1115" s="52"/>
      <c r="F1115" s="52"/>
      <c r="G1115" s="52"/>
      <c r="H1115" s="52"/>
      <c r="I1115" s="52"/>
      <c r="J1115" s="52"/>
      <c r="K1115" s="52"/>
      <c r="L1115" s="52"/>
      <c r="M1115" s="52"/>
      <c r="N1115" s="52"/>
    </row>
    <row r="1116" spans="1:14">
      <c r="A1116" s="52"/>
      <c r="B1116" s="52"/>
      <c r="C1116" s="52"/>
      <c r="D1116" s="52"/>
      <c r="E1116" s="52"/>
      <c r="F1116" s="52"/>
      <c r="G1116" s="52"/>
      <c r="H1116" s="52"/>
      <c r="I1116" s="52"/>
      <c r="J1116" s="52"/>
      <c r="K1116" s="52"/>
      <c r="L1116" s="52"/>
      <c r="M1116" s="52"/>
      <c r="N1116" s="52"/>
    </row>
    <row r="1117" spans="1:14">
      <c r="A1117" s="52"/>
      <c r="B1117" s="52"/>
      <c r="C1117" s="52"/>
      <c r="D1117" s="52"/>
      <c r="E1117" s="52"/>
      <c r="F1117" s="52"/>
      <c r="G1117" s="52"/>
      <c r="H1117" s="52"/>
      <c r="I1117" s="52"/>
      <c r="J1117" s="52"/>
      <c r="K1117" s="52"/>
      <c r="L1117" s="52"/>
      <c r="M1117" s="52"/>
      <c r="N1117" s="52"/>
    </row>
    <row r="1118" spans="1:14">
      <c r="A1118" s="52"/>
      <c r="B1118" s="52"/>
      <c r="C1118" s="52"/>
      <c r="D1118" s="52"/>
      <c r="E1118" s="52"/>
      <c r="F1118" s="52"/>
      <c r="G1118" s="52"/>
      <c r="H1118" s="52"/>
      <c r="I1118" s="52"/>
      <c r="J1118" s="52"/>
      <c r="K1118" s="52"/>
      <c r="L1118" s="52"/>
      <c r="M1118" s="52"/>
      <c r="N1118" s="52"/>
    </row>
    <row r="1119" spans="1:14">
      <c r="A1119" s="52"/>
      <c r="B1119" s="52"/>
      <c r="C1119" s="52"/>
      <c r="D1119" s="52"/>
      <c r="E1119" s="52"/>
      <c r="F1119" s="52"/>
      <c r="G1119" s="52"/>
      <c r="H1119" s="52"/>
      <c r="I1119" s="52"/>
      <c r="J1119" s="52"/>
      <c r="K1119" s="52"/>
      <c r="L1119" s="52"/>
      <c r="M1119" s="52"/>
      <c r="N1119" s="52"/>
    </row>
    <row r="1120" spans="1:14">
      <c r="A1120" s="52"/>
      <c r="B1120" s="52"/>
      <c r="C1120" s="52"/>
      <c r="D1120" s="52"/>
      <c r="E1120" s="52"/>
      <c r="F1120" s="52"/>
      <c r="G1120" s="52"/>
      <c r="H1120" s="52"/>
      <c r="I1120" s="52"/>
      <c r="J1120" s="52"/>
      <c r="K1120" s="52"/>
      <c r="L1120" s="52"/>
      <c r="M1120" s="52"/>
      <c r="N1120" s="52"/>
    </row>
    <row r="1121" spans="1:14">
      <c r="A1121" s="52"/>
      <c r="B1121" s="52"/>
      <c r="C1121" s="52"/>
      <c r="D1121" s="52"/>
      <c r="E1121" s="52"/>
      <c r="F1121" s="52"/>
      <c r="G1121" s="52"/>
      <c r="H1121" s="52"/>
      <c r="I1121" s="52"/>
      <c r="J1121" s="52"/>
      <c r="K1121" s="52"/>
      <c r="L1121" s="52"/>
      <c r="M1121" s="52"/>
      <c r="N1121" s="52"/>
    </row>
    <row r="1122" spans="1:14">
      <c r="A1122" s="52"/>
      <c r="B1122" s="52"/>
      <c r="C1122" s="52"/>
      <c r="D1122" s="52"/>
      <c r="E1122" s="52"/>
      <c r="F1122" s="52"/>
      <c r="G1122" s="52"/>
      <c r="H1122" s="52"/>
      <c r="I1122" s="52"/>
      <c r="J1122" s="52"/>
      <c r="K1122" s="52"/>
      <c r="L1122" s="52"/>
      <c r="M1122" s="52"/>
      <c r="N1122" s="52"/>
    </row>
    <row r="1123" spans="1:14">
      <c r="A1123" s="52"/>
      <c r="B1123" s="52"/>
      <c r="C1123" s="52"/>
      <c r="D1123" s="52"/>
      <c r="E1123" s="52"/>
      <c r="F1123" s="52"/>
      <c r="G1123" s="52"/>
      <c r="H1123" s="52"/>
      <c r="I1123" s="52"/>
      <c r="J1123" s="52"/>
      <c r="K1123" s="52"/>
      <c r="L1123" s="52"/>
      <c r="M1123" s="52"/>
      <c r="N1123" s="52"/>
    </row>
    <row r="1124" spans="1:14">
      <c r="A1124" s="52"/>
      <c r="B1124" s="52"/>
      <c r="C1124" s="52"/>
      <c r="D1124" s="52"/>
      <c r="E1124" s="52"/>
      <c r="F1124" s="52"/>
      <c r="G1124" s="52"/>
      <c r="H1124" s="52"/>
      <c r="I1124" s="52"/>
      <c r="J1124" s="52"/>
      <c r="K1124" s="52"/>
      <c r="L1124" s="52"/>
      <c r="M1124" s="52"/>
      <c r="N1124" s="52"/>
    </row>
    <row r="1125" spans="1:14">
      <c r="A1125" s="52"/>
      <c r="B1125" s="52"/>
      <c r="C1125" s="52"/>
      <c r="D1125" s="52"/>
      <c r="E1125" s="52"/>
      <c r="F1125" s="52"/>
      <c r="G1125" s="52"/>
      <c r="H1125" s="52"/>
      <c r="I1125" s="52"/>
      <c r="J1125" s="52"/>
      <c r="K1125" s="52"/>
      <c r="L1125" s="52"/>
      <c r="M1125" s="52"/>
      <c r="N1125" s="52"/>
    </row>
    <row r="1126" spans="1:14">
      <c r="A1126" s="52"/>
      <c r="B1126" s="52"/>
      <c r="C1126" s="52"/>
      <c r="D1126" s="52"/>
      <c r="E1126" s="52"/>
      <c r="F1126" s="52"/>
      <c r="G1126" s="52"/>
      <c r="H1126" s="52"/>
      <c r="I1126" s="52"/>
      <c r="J1126" s="52"/>
      <c r="K1126" s="52"/>
      <c r="L1126" s="52"/>
      <c r="M1126" s="52"/>
      <c r="N1126" s="52"/>
    </row>
    <row r="1127" spans="1:14">
      <c r="A1127" s="52"/>
      <c r="B1127" s="52"/>
      <c r="C1127" s="52"/>
      <c r="D1127" s="52"/>
      <c r="E1127" s="52"/>
      <c r="F1127" s="52"/>
      <c r="G1127" s="52"/>
      <c r="H1127" s="52"/>
      <c r="I1127" s="52"/>
      <c r="J1127" s="52"/>
      <c r="K1127" s="52"/>
      <c r="L1127" s="52"/>
      <c r="M1127" s="52"/>
      <c r="N1127" s="52"/>
    </row>
    <row r="1128" spans="1:14">
      <c r="A1128" s="52"/>
      <c r="B1128" s="52"/>
      <c r="C1128" s="52"/>
      <c r="D1128" s="52"/>
      <c r="E1128" s="52"/>
      <c r="F1128" s="52"/>
      <c r="G1128" s="52"/>
      <c r="H1128" s="52"/>
      <c r="I1128" s="52"/>
      <c r="J1128" s="52"/>
      <c r="K1128" s="52"/>
      <c r="L1128" s="52"/>
      <c r="M1128" s="52"/>
      <c r="N1128" s="52"/>
    </row>
    <row r="1129" spans="1:14">
      <c r="A1129" s="52"/>
      <c r="B1129" s="52"/>
      <c r="C1129" s="52"/>
      <c r="D1129" s="52"/>
      <c r="E1129" s="52"/>
      <c r="F1129" s="52"/>
      <c r="G1129" s="52"/>
      <c r="H1129" s="52"/>
      <c r="I1129" s="52"/>
      <c r="J1129" s="52"/>
      <c r="K1129" s="52"/>
      <c r="L1129" s="52"/>
      <c r="M1129" s="52"/>
      <c r="N1129" s="52"/>
    </row>
    <row r="1130" spans="1:14">
      <c r="A1130" s="52"/>
      <c r="B1130" s="52"/>
      <c r="C1130" s="52"/>
      <c r="D1130" s="52"/>
      <c r="E1130" s="52"/>
      <c r="F1130" s="52"/>
      <c r="G1130" s="52"/>
      <c r="H1130" s="52"/>
      <c r="I1130" s="52"/>
      <c r="J1130" s="52"/>
      <c r="K1130" s="52"/>
      <c r="L1130" s="52"/>
      <c r="M1130" s="52"/>
      <c r="N1130" s="52"/>
    </row>
    <row r="1131" spans="1:14">
      <c r="A1131" s="52"/>
      <c r="B1131" s="52"/>
      <c r="C1131" s="52"/>
      <c r="D1131" s="52"/>
      <c r="E1131" s="52"/>
      <c r="F1131" s="52"/>
      <c r="G1131" s="52"/>
      <c r="H1131" s="52"/>
      <c r="I1131" s="52"/>
      <c r="J1131" s="52"/>
      <c r="K1131" s="52"/>
      <c r="L1131" s="52"/>
      <c r="M1131" s="52"/>
      <c r="N1131" s="52"/>
    </row>
    <row r="1132" spans="1:14">
      <c r="A1132" s="52"/>
      <c r="B1132" s="52"/>
      <c r="C1132" s="52"/>
      <c r="D1132" s="52"/>
      <c r="E1132" s="52"/>
      <c r="F1132" s="52"/>
      <c r="G1132" s="52"/>
      <c r="H1132" s="52"/>
      <c r="I1132" s="52"/>
      <c r="J1132" s="52"/>
      <c r="K1132" s="52"/>
      <c r="L1132" s="52"/>
      <c r="M1132" s="52"/>
      <c r="N1132" s="52"/>
    </row>
    <row r="1133" spans="1:14">
      <c r="A1133" s="52"/>
      <c r="B1133" s="52"/>
      <c r="C1133" s="52"/>
      <c r="D1133" s="52"/>
      <c r="E1133" s="52"/>
      <c r="F1133" s="52"/>
      <c r="G1133" s="52"/>
      <c r="H1133" s="52"/>
      <c r="I1133" s="52"/>
      <c r="J1133" s="52"/>
      <c r="K1133" s="52"/>
      <c r="L1133" s="52"/>
      <c r="M1133" s="52"/>
      <c r="N1133" s="52"/>
    </row>
    <row r="1134" spans="1:14">
      <c r="A1134" s="52"/>
      <c r="B1134" s="52"/>
      <c r="C1134" s="52"/>
      <c r="D1134" s="52"/>
      <c r="E1134" s="52"/>
      <c r="F1134" s="52"/>
      <c r="G1134" s="52"/>
      <c r="H1134" s="52"/>
      <c r="I1134" s="52"/>
      <c r="J1134" s="52"/>
      <c r="K1134" s="52"/>
      <c r="L1134" s="52"/>
      <c r="M1134" s="52"/>
      <c r="N1134" s="52"/>
    </row>
    <row r="1135" spans="1:14">
      <c r="A1135" s="52"/>
      <c r="B1135" s="52"/>
      <c r="C1135" s="52"/>
      <c r="D1135" s="52"/>
      <c r="E1135" s="52"/>
      <c r="F1135" s="52"/>
      <c r="G1135" s="52"/>
      <c r="H1135" s="52"/>
      <c r="I1135" s="52"/>
      <c r="J1135" s="52"/>
      <c r="K1135" s="52"/>
      <c r="L1135" s="52"/>
      <c r="M1135" s="52"/>
      <c r="N1135" s="52"/>
    </row>
    <row r="1136" spans="1:14">
      <c r="A1136" s="52"/>
      <c r="B1136" s="52"/>
      <c r="C1136" s="52"/>
      <c r="D1136" s="52"/>
      <c r="E1136" s="52"/>
      <c r="F1136" s="52"/>
      <c r="G1136" s="52"/>
      <c r="H1136" s="52"/>
      <c r="I1136" s="52"/>
      <c r="J1136" s="52"/>
      <c r="K1136" s="52"/>
      <c r="L1136" s="52"/>
      <c r="M1136" s="52"/>
      <c r="N1136" s="52"/>
    </row>
    <row r="1137" spans="1:14">
      <c r="A1137" s="52"/>
      <c r="B1137" s="52"/>
      <c r="C1137" s="52"/>
      <c r="D1137" s="52"/>
      <c r="E1137" s="52"/>
      <c r="F1137" s="52"/>
      <c r="G1137" s="52"/>
      <c r="H1137" s="52"/>
      <c r="I1137" s="52"/>
      <c r="J1137" s="52"/>
      <c r="K1137" s="52"/>
      <c r="L1137" s="52"/>
      <c r="M1137" s="52"/>
      <c r="N1137" s="52"/>
    </row>
    <row r="1138" spans="1:14">
      <c r="A1138" s="52"/>
      <c r="B1138" s="52"/>
      <c r="C1138" s="52"/>
      <c r="D1138" s="52"/>
      <c r="E1138" s="52"/>
      <c r="F1138" s="52"/>
      <c r="G1138" s="52"/>
      <c r="H1138" s="52"/>
      <c r="I1138" s="52"/>
      <c r="J1138" s="52"/>
      <c r="K1138" s="52"/>
      <c r="L1138" s="52"/>
      <c r="M1138" s="52"/>
      <c r="N1138" s="52"/>
    </row>
    <row r="1139" spans="1:14">
      <c r="A1139" s="52"/>
      <c r="B1139" s="52"/>
      <c r="C1139" s="52"/>
      <c r="D1139" s="52"/>
      <c r="E1139" s="52"/>
      <c r="F1139" s="52"/>
      <c r="G1139" s="52"/>
      <c r="H1139" s="52"/>
      <c r="I1139" s="52"/>
      <c r="J1139" s="52"/>
      <c r="K1139" s="52"/>
      <c r="L1139" s="52"/>
      <c r="M1139" s="52"/>
      <c r="N1139" s="52"/>
    </row>
    <row r="1140" spans="1:14">
      <c r="A1140" s="52"/>
      <c r="B1140" s="52"/>
      <c r="C1140" s="52"/>
      <c r="D1140" s="52"/>
      <c r="E1140" s="52"/>
      <c r="F1140" s="52"/>
      <c r="G1140" s="52"/>
      <c r="H1140" s="52"/>
      <c r="I1140" s="52"/>
      <c r="J1140" s="52"/>
      <c r="K1140" s="52"/>
      <c r="L1140" s="52"/>
      <c r="M1140" s="52"/>
      <c r="N1140" s="52"/>
    </row>
    <row r="1141" spans="1:14">
      <c r="A1141" s="52"/>
      <c r="B1141" s="52"/>
      <c r="C1141" s="52"/>
      <c r="D1141" s="52"/>
      <c r="E1141" s="52"/>
      <c r="F1141" s="52"/>
      <c r="G1141" s="52"/>
      <c r="H1141" s="52"/>
      <c r="I1141" s="52"/>
      <c r="J1141" s="52"/>
      <c r="K1141" s="52"/>
      <c r="L1141" s="52"/>
      <c r="M1141" s="52"/>
      <c r="N1141" s="52"/>
    </row>
    <row r="1142" spans="1:14">
      <c r="A1142" s="52"/>
      <c r="B1142" s="52"/>
      <c r="C1142" s="52"/>
      <c r="D1142" s="52"/>
      <c r="E1142" s="52"/>
      <c r="F1142" s="52"/>
      <c r="G1142" s="52"/>
      <c r="H1142" s="52"/>
      <c r="I1142" s="52"/>
      <c r="J1142" s="52"/>
      <c r="K1142" s="52"/>
      <c r="L1142" s="52"/>
      <c r="M1142" s="52"/>
      <c r="N1142" s="52"/>
    </row>
    <row r="1143" spans="1:14">
      <c r="A1143" s="52"/>
      <c r="B1143" s="52"/>
      <c r="C1143" s="52"/>
      <c r="D1143" s="52"/>
      <c r="E1143" s="52"/>
      <c r="F1143" s="52"/>
      <c r="G1143" s="52"/>
      <c r="H1143" s="52"/>
      <c r="I1143" s="52"/>
      <c r="J1143" s="52"/>
      <c r="K1143" s="52"/>
      <c r="L1143" s="52"/>
      <c r="M1143" s="52"/>
      <c r="N1143" s="52"/>
    </row>
    <row r="1144" spans="1:14">
      <c r="A1144" s="52"/>
      <c r="B1144" s="52"/>
      <c r="C1144" s="52"/>
      <c r="D1144" s="52"/>
      <c r="E1144" s="52"/>
      <c r="F1144" s="52"/>
      <c r="G1144" s="52"/>
      <c r="H1144" s="52"/>
      <c r="I1144" s="52"/>
      <c r="J1144" s="52"/>
      <c r="K1144" s="52"/>
      <c r="L1144" s="52"/>
      <c r="M1144" s="52"/>
      <c r="N1144" s="52"/>
    </row>
    <row r="1145" spans="1:14">
      <c r="A1145" s="52"/>
      <c r="B1145" s="52"/>
      <c r="C1145" s="52"/>
      <c r="D1145" s="52"/>
      <c r="E1145" s="52"/>
      <c r="F1145" s="52"/>
      <c r="G1145" s="52"/>
      <c r="H1145" s="52"/>
      <c r="I1145" s="52"/>
      <c r="J1145" s="52"/>
      <c r="K1145" s="52"/>
      <c r="L1145" s="52"/>
      <c r="M1145" s="52"/>
      <c r="N1145" s="52"/>
    </row>
    <row r="1146" spans="1:14">
      <c r="A1146" s="52"/>
      <c r="B1146" s="52"/>
      <c r="C1146" s="52"/>
      <c r="D1146" s="52"/>
      <c r="E1146" s="52"/>
      <c r="F1146" s="52"/>
      <c r="G1146" s="52"/>
      <c r="H1146" s="52"/>
      <c r="I1146" s="52"/>
      <c r="J1146" s="52"/>
      <c r="K1146" s="52"/>
      <c r="L1146" s="52"/>
      <c r="M1146" s="52"/>
      <c r="N1146" s="52"/>
    </row>
    <row r="1147" spans="1:14">
      <c r="A1147" s="52"/>
      <c r="B1147" s="52"/>
      <c r="C1147" s="52"/>
      <c r="D1147" s="52"/>
      <c r="E1147" s="52"/>
      <c r="F1147" s="52"/>
      <c r="G1147" s="52"/>
      <c r="H1147" s="52"/>
      <c r="I1147" s="52"/>
      <c r="J1147" s="52"/>
      <c r="K1147" s="52"/>
      <c r="L1147" s="52"/>
      <c r="M1147" s="52"/>
      <c r="N1147" s="52"/>
    </row>
    <row r="1148" spans="1:14">
      <c r="A1148" s="52"/>
      <c r="B1148" s="52"/>
      <c r="C1148" s="52"/>
      <c r="D1148" s="52"/>
      <c r="E1148" s="52"/>
      <c r="F1148" s="52"/>
      <c r="G1148" s="52"/>
      <c r="H1148" s="52"/>
      <c r="I1148" s="52"/>
      <c r="J1148" s="52"/>
      <c r="K1148" s="52"/>
      <c r="L1148" s="52"/>
      <c r="M1148" s="52"/>
      <c r="N1148" s="52"/>
    </row>
    <row r="1149" spans="1:14">
      <c r="A1149" s="52"/>
      <c r="B1149" s="52"/>
      <c r="C1149" s="52"/>
      <c r="D1149" s="52"/>
      <c r="E1149" s="52"/>
      <c r="F1149" s="52"/>
      <c r="G1149" s="52"/>
      <c r="H1149" s="52"/>
      <c r="I1149" s="52"/>
      <c r="J1149" s="52"/>
      <c r="K1149" s="52"/>
      <c r="L1149" s="52"/>
      <c r="M1149" s="52"/>
      <c r="N1149" s="52"/>
    </row>
    <row r="1150" spans="1:14">
      <c r="A1150" s="52"/>
      <c r="B1150" s="52"/>
      <c r="C1150" s="52"/>
      <c r="D1150" s="52"/>
      <c r="E1150" s="52"/>
      <c r="F1150" s="52"/>
      <c r="G1150" s="52"/>
      <c r="H1150" s="52"/>
      <c r="I1150" s="52"/>
      <c r="J1150" s="52"/>
      <c r="K1150" s="52"/>
      <c r="L1150" s="52"/>
      <c r="M1150" s="52"/>
      <c r="N1150" s="52"/>
    </row>
    <row r="1151" spans="1:14">
      <c r="A1151" s="52"/>
      <c r="B1151" s="52"/>
      <c r="C1151" s="52"/>
      <c r="D1151" s="52"/>
      <c r="E1151" s="52"/>
      <c r="F1151" s="52"/>
      <c r="G1151" s="52"/>
      <c r="H1151" s="52"/>
      <c r="I1151" s="52"/>
      <c r="J1151" s="52"/>
      <c r="K1151" s="52"/>
      <c r="L1151" s="52"/>
      <c r="M1151" s="52"/>
      <c r="N1151" s="52"/>
    </row>
    <row r="1152" spans="1:14">
      <c r="A1152" s="52"/>
      <c r="B1152" s="52"/>
      <c r="C1152" s="52"/>
      <c r="D1152" s="52"/>
      <c r="E1152" s="52"/>
      <c r="F1152" s="52"/>
      <c r="G1152" s="52"/>
      <c r="H1152" s="52"/>
      <c r="I1152" s="52"/>
      <c r="J1152" s="52"/>
      <c r="K1152" s="52"/>
      <c r="L1152" s="52"/>
      <c r="M1152" s="52"/>
      <c r="N1152" s="52"/>
    </row>
    <row r="1153" spans="1:14">
      <c r="A1153" s="52"/>
      <c r="B1153" s="52"/>
      <c r="C1153" s="52"/>
      <c r="D1153" s="52"/>
      <c r="E1153" s="52"/>
      <c r="F1153" s="52"/>
      <c r="G1153" s="52"/>
      <c r="H1153" s="52"/>
      <c r="I1153" s="52"/>
      <c r="J1153" s="52"/>
      <c r="K1153" s="52"/>
      <c r="L1153" s="52"/>
      <c r="M1153" s="52"/>
      <c r="N1153" s="52"/>
    </row>
    <row r="1154" spans="1:14">
      <c r="A1154" s="52"/>
      <c r="B1154" s="52"/>
      <c r="C1154" s="52"/>
      <c r="D1154" s="52"/>
      <c r="E1154" s="52"/>
      <c r="F1154" s="52"/>
      <c r="G1154" s="52"/>
      <c r="H1154" s="52"/>
      <c r="I1154" s="52"/>
      <c r="J1154" s="52"/>
      <c r="K1154" s="52"/>
      <c r="L1154" s="52"/>
      <c r="M1154" s="52"/>
      <c r="N1154" s="52"/>
    </row>
    <row r="1155" spans="1:14">
      <c r="A1155" s="52"/>
      <c r="B1155" s="52"/>
      <c r="C1155" s="52"/>
      <c r="D1155" s="52"/>
      <c r="E1155" s="52"/>
      <c r="F1155" s="52"/>
      <c r="G1155" s="52"/>
      <c r="H1155" s="52"/>
      <c r="I1155" s="52"/>
      <c r="J1155" s="52"/>
      <c r="K1155" s="52"/>
      <c r="L1155" s="52"/>
      <c r="M1155" s="52"/>
      <c r="N1155" s="52"/>
    </row>
    <row r="1156" spans="1:14">
      <c r="A1156" s="52"/>
      <c r="B1156" s="52"/>
      <c r="C1156" s="52"/>
      <c r="D1156" s="52"/>
      <c r="E1156" s="52"/>
      <c r="F1156" s="52"/>
      <c r="G1156" s="52"/>
      <c r="H1156" s="52"/>
      <c r="I1156" s="52"/>
      <c r="J1156" s="52"/>
      <c r="K1156" s="52"/>
      <c r="L1156" s="52"/>
      <c r="M1156" s="52"/>
      <c r="N1156" s="52"/>
    </row>
    <row r="1157" spans="1:14">
      <c r="A1157" s="52"/>
      <c r="B1157" s="52"/>
      <c r="C1157" s="52"/>
      <c r="D1157" s="52"/>
      <c r="E1157" s="52"/>
      <c r="F1157" s="52"/>
      <c r="G1157" s="52"/>
      <c r="H1157" s="52"/>
      <c r="I1157" s="52"/>
      <c r="J1157" s="52"/>
      <c r="K1157" s="52"/>
      <c r="L1157" s="52"/>
      <c r="M1157" s="52"/>
      <c r="N1157" s="52"/>
    </row>
    <row r="1158" spans="1:14">
      <c r="A1158" s="52"/>
      <c r="B1158" s="52"/>
      <c r="C1158" s="52"/>
      <c r="D1158" s="52"/>
      <c r="E1158" s="52"/>
      <c r="F1158" s="52"/>
      <c r="G1158" s="52"/>
      <c r="H1158" s="52"/>
      <c r="I1158" s="52"/>
      <c r="J1158" s="52"/>
      <c r="K1158" s="52"/>
      <c r="L1158" s="52"/>
      <c r="M1158" s="52"/>
      <c r="N1158" s="52"/>
    </row>
    <row r="1159" spans="1:14">
      <c r="A1159" s="52"/>
      <c r="B1159" s="52"/>
      <c r="C1159" s="52"/>
      <c r="D1159" s="52"/>
      <c r="E1159" s="52"/>
      <c r="F1159" s="52"/>
      <c r="G1159" s="52"/>
      <c r="H1159" s="52"/>
      <c r="I1159" s="52"/>
      <c r="J1159" s="52"/>
      <c r="K1159" s="52"/>
      <c r="L1159" s="52"/>
      <c r="M1159" s="52"/>
      <c r="N1159" s="52"/>
    </row>
    <row r="1160" spans="1:14">
      <c r="A1160" s="52"/>
      <c r="B1160" s="52"/>
      <c r="C1160" s="52"/>
      <c r="D1160" s="52"/>
      <c r="E1160" s="52"/>
      <c r="F1160" s="52"/>
      <c r="G1160" s="52"/>
      <c r="H1160" s="52"/>
      <c r="I1160" s="52"/>
      <c r="J1160" s="52"/>
      <c r="K1160" s="52"/>
      <c r="L1160" s="52"/>
      <c r="M1160" s="52"/>
      <c r="N1160" s="52"/>
    </row>
    <row r="1161" spans="1:14">
      <c r="A1161" s="52"/>
      <c r="B1161" s="52"/>
      <c r="C1161" s="52"/>
      <c r="D1161" s="52"/>
      <c r="E1161" s="52"/>
      <c r="F1161" s="52"/>
      <c r="G1161" s="52"/>
      <c r="H1161" s="52"/>
      <c r="I1161" s="52"/>
      <c r="J1161" s="52"/>
      <c r="K1161" s="52"/>
      <c r="L1161" s="52"/>
      <c r="M1161" s="52"/>
      <c r="N1161" s="52"/>
    </row>
    <row r="1162" spans="1:14">
      <c r="A1162" s="52"/>
      <c r="B1162" s="52"/>
      <c r="C1162" s="52"/>
      <c r="D1162" s="52"/>
      <c r="E1162" s="52"/>
      <c r="F1162" s="52"/>
      <c r="G1162" s="52"/>
      <c r="H1162" s="52"/>
      <c r="I1162" s="52"/>
      <c r="J1162" s="52"/>
      <c r="K1162" s="52"/>
      <c r="L1162" s="52"/>
      <c r="M1162" s="52"/>
      <c r="N1162" s="52"/>
    </row>
    <row r="1163" spans="1:14">
      <c r="A1163" s="52"/>
      <c r="B1163" s="52"/>
      <c r="C1163" s="52"/>
      <c r="D1163" s="52"/>
      <c r="E1163" s="52"/>
      <c r="F1163" s="52"/>
      <c r="G1163" s="52"/>
      <c r="H1163" s="52"/>
      <c r="I1163" s="52"/>
      <c r="J1163" s="52"/>
      <c r="K1163" s="52"/>
      <c r="L1163" s="52"/>
      <c r="M1163" s="52"/>
      <c r="N1163" s="52"/>
    </row>
    <row r="1164" spans="1:14">
      <c r="A1164" s="52"/>
      <c r="B1164" s="52"/>
      <c r="C1164" s="52"/>
      <c r="D1164" s="52"/>
      <c r="E1164" s="52"/>
      <c r="F1164" s="52"/>
      <c r="G1164" s="52"/>
      <c r="H1164" s="52"/>
      <c r="I1164" s="52"/>
      <c r="J1164" s="52"/>
      <c r="K1164" s="52"/>
      <c r="L1164" s="52"/>
      <c r="M1164" s="52"/>
      <c r="N1164" s="52"/>
    </row>
    <row r="1165" spans="1:14">
      <c r="A1165" s="52"/>
      <c r="B1165" s="52"/>
      <c r="C1165" s="52"/>
      <c r="D1165" s="52"/>
      <c r="E1165" s="52"/>
      <c r="F1165" s="52"/>
      <c r="G1165" s="52"/>
      <c r="H1165" s="52"/>
      <c r="I1165" s="52"/>
      <c r="J1165" s="52"/>
      <c r="K1165" s="52"/>
      <c r="L1165" s="52"/>
      <c r="M1165" s="52"/>
      <c r="N1165" s="52"/>
    </row>
    <row r="1166" spans="1:14">
      <c r="A1166" s="52"/>
      <c r="B1166" s="52"/>
      <c r="C1166" s="52"/>
      <c r="D1166" s="52"/>
      <c r="E1166" s="52"/>
      <c r="F1166" s="52"/>
      <c r="G1166" s="52"/>
      <c r="H1166" s="52"/>
      <c r="I1166" s="52"/>
      <c r="J1166" s="52"/>
      <c r="K1166" s="52"/>
      <c r="L1166" s="52"/>
      <c r="M1166" s="52"/>
      <c r="N1166" s="52"/>
    </row>
    <row r="1167" spans="1:14">
      <c r="A1167" s="52"/>
      <c r="B1167" s="52"/>
      <c r="C1167" s="52"/>
      <c r="D1167" s="52"/>
      <c r="E1167" s="52"/>
      <c r="F1167" s="52"/>
      <c r="G1167" s="52"/>
      <c r="H1167" s="52"/>
      <c r="I1167" s="52"/>
      <c r="J1167" s="52"/>
      <c r="K1167" s="52"/>
      <c r="L1167" s="52"/>
      <c r="M1167" s="52"/>
      <c r="N1167" s="52"/>
    </row>
    <row r="1168" spans="1:14">
      <c r="A1168" s="52"/>
      <c r="B1168" s="52"/>
      <c r="C1168" s="52"/>
      <c r="D1168" s="52"/>
      <c r="E1168" s="52"/>
      <c r="F1168" s="52"/>
      <c r="G1168" s="52"/>
      <c r="H1168" s="52"/>
      <c r="I1168" s="52"/>
      <c r="J1168" s="52"/>
      <c r="K1168" s="52"/>
      <c r="L1168" s="52"/>
      <c r="M1168" s="52"/>
      <c r="N1168" s="52"/>
    </row>
    <row r="1169" spans="1:14">
      <c r="A1169" s="52"/>
      <c r="B1169" s="52"/>
      <c r="C1169" s="52"/>
      <c r="D1169" s="52"/>
      <c r="E1169" s="52"/>
      <c r="F1169" s="52"/>
      <c r="G1169" s="52"/>
      <c r="H1169" s="52"/>
      <c r="I1169" s="52"/>
      <c r="J1169" s="52"/>
      <c r="K1169" s="52"/>
      <c r="L1169" s="52"/>
      <c r="M1169" s="52"/>
      <c r="N1169" s="52"/>
    </row>
    <row r="1170" spans="1:14">
      <c r="A1170" s="52"/>
      <c r="B1170" s="52"/>
      <c r="C1170" s="52"/>
      <c r="D1170" s="52"/>
      <c r="E1170" s="52"/>
      <c r="F1170" s="52"/>
      <c r="G1170" s="52"/>
      <c r="H1170" s="52"/>
      <c r="I1170" s="52"/>
      <c r="J1170" s="52"/>
      <c r="K1170" s="52"/>
      <c r="L1170" s="52"/>
      <c r="M1170" s="52"/>
      <c r="N1170" s="52"/>
    </row>
    <row r="1171" spans="1:14">
      <c r="A1171" s="52"/>
      <c r="B1171" s="52"/>
      <c r="C1171" s="52"/>
      <c r="D1171" s="52"/>
      <c r="E1171" s="52"/>
      <c r="F1171" s="52"/>
      <c r="G1171" s="52"/>
      <c r="H1171" s="52"/>
      <c r="I1171" s="52"/>
      <c r="J1171" s="52"/>
      <c r="K1171" s="52"/>
      <c r="L1171" s="52"/>
      <c r="M1171" s="52"/>
      <c r="N1171" s="52"/>
    </row>
    <row r="1172" spans="1:14">
      <c r="A1172" s="52"/>
      <c r="B1172" s="52"/>
      <c r="C1172" s="52"/>
      <c r="D1172" s="52"/>
      <c r="E1172" s="52"/>
      <c r="F1172" s="52"/>
      <c r="G1172" s="52"/>
      <c r="H1172" s="52"/>
      <c r="I1172" s="52"/>
      <c r="J1172" s="52"/>
      <c r="K1172" s="52"/>
      <c r="L1172" s="52"/>
      <c r="M1172" s="52"/>
      <c r="N1172" s="52"/>
    </row>
    <row r="1173" spans="1:14">
      <c r="A1173" s="52"/>
      <c r="B1173" s="52"/>
      <c r="C1173" s="52"/>
      <c r="D1173" s="52"/>
      <c r="E1173" s="52"/>
      <c r="F1173" s="52"/>
      <c r="G1173" s="52"/>
      <c r="H1173" s="52"/>
      <c r="I1173" s="52"/>
      <c r="J1173" s="52"/>
      <c r="K1173" s="52"/>
      <c r="L1173" s="52"/>
      <c r="M1173" s="52"/>
      <c r="N1173" s="52"/>
    </row>
    <row r="1174" spans="1:14">
      <c r="A1174" s="52"/>
      <c r="B1174" s="52"/>
      <c r="C1174" s="52"/>
      <c r="D1174" s="52"/>
      <c r="E1174" s="52"/>
      <c r="F1174" s="52"/>
      <c r="G1174" s="52"/>
      <c r="H1174" s="52"/>
      <c r="I1174" s="52"/>
      <c r="J1174" s="52"/>
      <c r="K1174" s="52"/>
      <c r="L1174" s="52"/>
      <c r="M1174" s="52"/>
      <c r="N1174" s="52"/>
    </row>
    <row r="1175" spans="1:14">
      <c r="A1175" s="52"/>
      <c r="B1175" s="52"/>
      <c r="C1175" s="52"/>
      <c r="D1175" s="52"/>
      <c r="E1175" s="52"/>
      <c r="F1175" s="52"/>
      <c r="G1175" s="52"/>
      <c r="H1175" s="52"/>
      <c r="I1175" s="52"/>
      <c r="J1175" s="52"/>
      <c r="K1175" s="52"/>
      <c r="L1175" s="52"/>
      <c r="M1175" s="52"/>
      <c r="N1175" s="52"/>
    </row>
    <row r="1176" spans="1:14">
      <c r="A1176" s="52"/>
      <c r="B1176" s="52"/>
      <c r="C1176" s="52"/>
      <c r="D1176" s="52"/>
      <c r="E1176" s="52"/>
      <c r="F1176" s="52"/>
      <c r="G1176" s="52"/>
      <c r="H1176" s="52"/>
      <c r="I1176" s="52"/>
      <c r="J1176" s="52"/>
      <c r="K1176" s="52"/>
      <c r="L1176" s="52"/>
      <c r="M1176" s="52"/>
      <c r="N1176" s="52"/>
    </row>
    <row r="1177" spans="1:14">
      <c r="A1177" s="52"/>
      <c r="B1177" s="52"/>
      <c r="C1177" s="52"/>
      <c r="D1177" s="52"/>
      <c r="E1177" s="52"/>
      <c r="F1177" s="52"/>
      <c r="G1177" s="52"/>
      <c r="H1177" s="52"/>
      <c r="I1177" s="52"/>
      <c r="J1177" s="52"/>
      <c r="K1177" s="52"/>
      <c r="L1177" s="52"/>
      <c r="M1177" s="52"/>
      <c r="N1177" s="52"/>
    </row>
    <row r="1178" spans="1:14">
      <c r="A1178" s="52"/>
      <c r="B1178" s="52"/>
      <c r="C1178" s="52"/>
      <c r="D1178" s="52"/>
      <c r="E1178" s="52"/>
      <c r="F1178" s="52"/>
      <c r="G1178" s="52"/>
      <c r="H1178" s="52"/>
      <c r="I1178" s="52"/>
      <c r="J1178" s="52"/>
      <c r="K1178" s="52"/>
      <c r="L1178" s="52"/>
      <c r="M1178" s="52"/>
      <c r="N1178" s="52"/>
    </row>
    <row r="1179" spans="1:14">
      <c r="A1179" s="52"/>
      <c r="B1179" s="52"/>
      <c r="C1179" s="52"/>
      <c r="D1179" s="52"/>
      <c r="E1179" s="52"/>
      <c r="F1179" s="52"/>
      <c r="G1179" s="52"/>
      <c r="H1179" s="52"/>
      <c r="I1179" s="52"/>
      <c r="J1179" s="52"/>
      <c r="K1179" s="52"/>
      <c r="L1179" s="52"/>
      <c r="M1179" s="52"/>
      <c r="N1179" s="52"/>
    </row>
    <row r="1180" spans="1:14">
      <c r="A1180" s="52"/>
      <c r="B1180" s="52"/>
      <c r="C1180" s="52"/>
      <c r="D1180" s="52"/>
      <c r="E1180" s="52"/>
      <c r="F1180" s="52"/>
      <c r="G1180" s="52"/>
      <c r="H1180" s="52"/>
      <c r="I1180" s="52"/>
      <c r="J1180" s="52"/>
      <c r="K1180" s="52"/>
      <c r="L1180" s="52"/>
      <c r="M1180" s="52"/>
      <c r="N1180" s="52"/>
    </row>
    <row r="1181" spans="1:14">
      <c r="A1181" s="52"/>
      <c r="B1181" s="52"/>
      <c r="C1181" s="52"/>
      <c r="D1181" s="52"/>
      <c r="E1181" s="52"/>
      <c r="F1181" s="52"/>
      <c r="G1181" s="52"/>
      <c r="H1181" s="52"/>
      <c r="I1181" s="52"/>
      <c r="J1181" s="52"/>
      <c r="K1181" s="52"/>
      <c r="L1181" s="52"/>
      <c r="M1181" s="52"/>
      <c r="N1181" s="52"/>
    </row>
    <row r="1182" spans="1:14">
      <c r="A1182" s="52"/>
      <c r="B1182" s="52"/>
      <c r="C1182" s="52"/>
      <c r="D1182" s="52"/>
      <c r="E1182" s="52"/>
      <c r="F1182" s="52"/>
      <c r="G1182" s="52"/>
      <c r="H1182" s="52"/>
      <c r="I1182" s="52"/>
      <c r="J1182" s="52"/>
      <c r="K1182" s="52"/>
      <c r="L1182" s="52"/>
      <c r="M1182" s="52"/>
      <c r="N1182" s="52"/>
    </row>
    <row r="1183" spans="1:14">
      <c r="A1183" s="52"/>
      <c r="B1183" s="52"/>
      <c r="C1183" s="52"/>
      <c r="D1183" s="52"/>
      <c r="E1183" s="52"/>
      <c r="F1183" s="52"/>
      <c r="G1183" s="52"/>
      <c r="H1183" s="52"/>
      <c r="I1183" s="52"/>
      <c r="J1183" s="52"/>
      <c r="K1183" s="52"/>
      <c r="L1183" s="52"/>
      <c r="M1183" s="52"/>
      <c r="N1183" s="52"/>
    </row>
    <row r="1184" spans="1:14">
      <c r="A1184" s="52"/>
      <c r="B1184" s="52"/>
      <c r="C1184" s="52"/>
      <c r="D1184" s="52"/>
      <c r="E1184" s="52"/>
      <c r="F1184" s="52"/>
      <c r="G1184" s="52"/>
      <c r="H1184" s="52"/>
      <c r="I1184" s="52"/>
      <c r="J1184" s="52"/>
      <c r="K1184" s="52"/>
      <c r="L1184" s="52"/>
      <c r="M1184" s="52"/>
      <c r="N1184" s="52"/>
    </row>
    <row r="1185" spans="1:14">
      <c r="A1185" s="52"/>
      <c r="B1185" s="52"/>
      <c r="C1185" s="52"/>
      <c r="D1185" s="52"/>
      <c r="E1185" s="52"/>
      <c r="F1185" s="52"/>
      <c r="G1185" s="52"/>
      <c r="H1185" s="52"/>
      <c r="I1185" s="52"/>
      <c r="J1185" s="52"/>
      <c r="K1185" s="52"/>
      <c r="L1185" s="52"/>
      <c r="M1185" s="52"/>
      <c r="N1185" s="52"/>
    </row>
    <row r="1186" spans="1:14">
      <c r="A1186" s="52"/>
      <c r="B1186" s="52"/>
      <c r="C1186" s="52"/>
      <c r="D1186" s="52"/>
      <c r="E1186" s="52"/>
      <c r="F1186" s="52"/>
      <c r="G1186" s="52"/>
      <c r="H1186" s="52"/>
      <c r="I1186" s="52"/>
      <c r="J1186" s="52"/>
      <c r="K1186" s="52"/>
      <c r="L1186" s="52"/>
      <c r="M1186" s="52"/>
      <c r="N1186" s="52"/>
    </row>
    <row r="1187" spans="1:14">
      <c r="A1187" s="52"/>
      <c r="B1187" s="52"/>
      <c r="C1187" s="52"/>
      <c r="D1187" s="52"/>
      <c r="E1187" s="52"/>
      <c r="F1187" s="52"/>
      <c r="G1187" s="52"/>
      <c r="H1187" s="52"/>
      <c r="I1187" s="52"/>
      <c r="J1187" s="52"/>
      <c r="K1187" s="52"/>
      <c r="L1187" s="52"/>
      <c r="M1187" s="52"/>
      <c r="N1187" s="52"/>
    </row>
    <row r="1188" spans="1:14">
      <c r="A1188" s="52"/>
      <c r="B1188" s="52"/>
      <c r="C1188" s="52"/>
      <c r="D1188" s="52"/>
      <c r="E1188" s="52"/>
      <c r="F1188" s="52"/>
      <c r="G1188" s="52"/>
      <c r="H1188" s="52"/>
      <c r="I1188" s="52"/>
      <c r="J1188" s="52"/>
      <c r="K1188" s="52"/>
      <c r="L1188" s="52"/>
      <c r="M1188" s="52"/>
      <c r="N1188" s="52"/>
    </row>
    <row r="1189" spans="1:14">
      <c r="A1189" s="52"/>
      <c r="B1189" s="52"/>
      <c r="C1189" s="52"/>
      <c r="D1189" s="52"/>
      <c r="E1189" s="52"/>
      <c r="F1189" s="52"/>
      <c r="G1189" s="52"/>
      <c r="H1189" s="52"/>
      <c r="I1189" s="52"/>
      <c r="J1189" s="52"/>
      <c r="K1189" s="52"/>
      <c r="L1189" s="52"/>
      <c r="M1189" s="52"/>
      <c r="N1189" s="52"/>
    </row>
    <row r="1190" spans="1:14">
      <c r="A1190" s="52"/>
      <c r="B1190" s="52"/>
      <c r="C1190" s="52"/>
      <c r="D1190" s="52"/>
      <c r="E1190" s="52"/>
      <c r="F1190" s="52"/>
      <c r="G1190" s="52"/>
      <c r="H1190" s="52"/>
      <c r="I1190" s="52"/>
      <c r="J1190" s="52"/>
      <c r="K1190" s="52"/>
      <c r="L1190" s="52"/>
      <c r="M1190" s="52"/>
      <c r="N1190" s="52"/>
    </row>
    <row r="1191" spans="1:14">
      <c r="A1191" s="52"/>
      <c r="B1191" s="52"/>
      <c r="C1191" s="52"/>
      <c r="D1191" s="52"/>
      <c r="E1191" s="52"/>
      <c r="F1191" s="52"/>
      <c r="G1191" s="52"/>
      <c r="H1191" s="52"/>
      <c r="I1191" s="52"/>
      <c r="J1191" s="52"/>
      <c r="K1191" s="52"/>
      <c r="L1191" s="52"/>
      <c r="M1191" s="52"/>
      <c r="N1191" s="52"/>
    </row>
    <row r="1192" spans="1:14">
      <c r="A1192" s="52"/>
      <c r="B1192" s="52"/>
      <c r="C1192" s="52"/>
      <c r="D1192" s="52"/>
      <c r="E1192" s="52"/>
      <c r="F1192" s="52"/>
      <c r="G1192" s="52"/>
      <c r="H1192" s="52"/>
      <c r="I1192" s="52"/>
      <c r="J1192" s="52"/>
      <c r="K1192" s="52"/>
      <c r="L1192" s="52"/>
      <c r="M1192" s="52"/>
      <c r="N1192" s="52"/>
    </row>
    <row r="1193" spans="1:14">
      <c r="A1193" s="52"/>
      <c r="B1193" s="52"/>
      <c r="C1193" s="52"/>
      <c r="D1193" s="52"/>
      <c r="E1193" s="52"/>
      <c r="F1193" s="52"/>
      <c r="G1193" s="52"/>
      <c r="H1193" s="52"/>
      <c r="I1193" s="52"/>
      <c r="J1193" s="52"/>
      <c r="K1193" s="52"/>
      <c r="L1193" s="52"/>
      <c r="M1193" s="52"/>
      <c r="N1193" s="52"/>
    </row>
    <row r="1194" spans="1:14">
      <c r="A1194" s="52"/>
      <c r="B1194" s="52"/>
      <c r="C1194" s="52"/>
      <c r="D1194" s="52"/>
      <c r="E1194" s="52"/>
      <c r="F1194" s="52"/>
      <c r="G1194" s="52"/>
      <c r="H1194" s="52"/>
      <c r="I1194" s="52"/>
      <c r="J1194" s="52"/>
      <c r="K1194" s="52"/>
      <c r="L1194" s="52"/>
      <c r="M1194" s="52"/>
      <c r="N1194" s="52"/>
    </row>
    <row r="1195" spans="1:14">
      <c r="A1195" s="52"/>
      <c r="B1195" s="52"/>
      <c r="C1195" s="52"/>
      <c r="D1195" s="52"/>
      <c r="E1195" s="52"/>
      <c r="F1195" s="52"/>
      <c r="G1195" s="52"/>
      <c r="H1195" s="52"/>
      <c r="I1195" s="52"/>
      <c r="J1195" s="52"/>
      <c r="K1195" s="52"/>
      <c r="L1195" s="52"/>
      <c r="M1195" s="52"/>
      <c r="N1195" s="52"/>
    </row>
    <row r="1196" spans="1:14">
      <c r="A1196" s="52"/>
      <c r="B1196" s="52"/>
      <c r="C1196" s="52"/>
      <c r="D1196" s="52"/>
      <c r="E1196" s="52"/>
      <c r="F1196" s="52"/>
      <c r="G1196" s="52"/>
      <c r="H1196" s="52"/>
      <c r="I1196" s="52"/>
      <c r="J1196" s="52"/>
      <c r="K1196" s="52"/>
      <c r="L1196" s="52"/>
      <c r="M1196" s="52"/>
      <c r="N1196" s="52"/>
    </row>
    <row r="1197" spans="1:14">
      <c r="A1197" s="52"/>
      <c r="B1197" s="52"/>
      <c r="C1197" s="52"/>
      <c r="D1197" s="52"/>
      <c r="E1197" s="52"/>
      <c r="F1197" s="52"/>
      <c r="G1197" s="52"/>
      <c r="H1197" s="52"/>
      <c r="I1197" s="52"/>
      <c r="J1197" s="52"/>
      <c r="K1197" s="52"/>
      <c r="L1197" s="52"/>
      <c r="M1197" s="52"/>
      <c r="N1197" s="52"/>
    </row>
    <row r="1198" spans="1:14">
      <c r="A1198" s="52"/>
      <c r="B1198" s="52"/>
      <c r="C1198" s="52"/>
      <c r="D1198" s="52"/>
      <c r="E1198" s="52"/>
      <c r="F1198" s="52"/>
      <c r="G1198" s="52"/>
      <c r="H1198" s="52"/>
      <c r="I1198" s="52"/>
      <c r="J1198" s="52"/>
      <c r="K1198" s="52"/>
      <c r="L1198" s="52"/>
      <c r="M1198" s="52"/>
      <c r="N1198" s="52"/>
    </row>
    <row r="1199" spans="1:14">
      <c r="A1199" s="52"/>
      <c r="B1199" s="52"/>
      <c r="C1199" s="52"/>
      <c r="D1199" s="52"/>
      <c r="E1199" s="52"/>
      <c r="F1199" s="52"/>
      <c r="G1199" s="52"/>
      <c r="H1199" s="52"/>
      <c r="I1199" s="52"/>
      <c r="J1199" s="52"/>
      <c r="K1199" s="52"/>
      <c r="L1199" s="52"/>
      <c r="M1199" s="52"/>
      <c r="N1199" s="52"/>
    </row>
    <row r="1200" spans="1:14">
      <c r="A1200" s="52"/>
      <c r="B1200" s="52"/>
      <c r="C1200" s="52"/>
      <c r="D1200" s="52"/>
      <c r="E1200" s="52"/>
      <c r="F1200" s="52"/>
      <c r="G1200" s="52"/>
      <c r="H1200" s="52"/>
      <c r="I1200" s="52"/>
      <c r="J1200" s="52"/>
      <c r="K1200" s="52"/>
      <c r="L1200" s="52"/>
      <c r="M1200" s="52"/>
      <c r="N1200" s="52"/>
    </row>
    <row r="1201" spans="1:14">
      <c r="A1201" s="52"/>
      <c r="B1201" s="52"/>
      <c r="C1201" s="52"/>
      <c r="D1201" s="52"/>
      <c r="E1201" s="52"/>
      <c r="F1201" s="52"/>
      <c r="G1201" s="52"/>
      <c r="H1201" s="52"/>
      <c r="I1201" s="52"/>
      <c r="J1201" s="52"/>
      <c r="K1201" s="52"/>
      <c r="L1201" s="52"/>
      <c r="M1201" s="52"/>
      <c r="N1201" s="52"/>
    </row>
    <row r="1202" spans="1:14">
      <c r="A1202" s="52"/>
      <c r="B1202" s="52"/>
      <c r="C1202" s="52"/>
      <c r="D1202" s="52"/>
      <c r="E1202" s="52"/>
      <c r="F1202" s="52"/>
      <c r="G1202" s="52"/>
      <c r="H1202" s="52"/>
      <c r="I1202" s="52"/>
      <c r="J1202" s="52"/>
      <c r="K1202" s="52"/>
      <c r="L1202" s="52"/>
      <c r="M1202" s="52"/>
      <c r="N1202" s="52"/>
    </row>
    <row r="1203" spans="1:14">
      <c r="A1203" s="52"/>
      <c r="B1203" s="52"/>
      <c r="C1203" s="52"/>
      <c r="D1203" s="52"/>
      <c r="E1203" s="52"/>
      <c r="F1203" s="52"/>
      <c r="G1203" s="52"/>
      <c r="H1203" s="52"/>
      <c r="I1203" s="52"/>
      <c r="J1203" s="52"/>
      <c r="K1203" s="52"/>
      <c r="L1203" s="52"/>
      <c r="M1203" s="52"/>
      <c r="N1203" s="52"/>
    </row>
    <row r="1204" spans="1:14">
      <c r="A1204" s="52"/>
      <c r="B1204" s="52"/>
      <c r="C1204" s="52"/>
      <c r="D1204" s="52"/>
      <c r="E1204" s="52"/>
      <c r="F1204" s="52"/>
      <c r="G1204" s="52"/>
      <c r="H1204" s="52"/>
      <c r="I1204" s="52"/>
      <c r="J1204" s="52"/>
      <c r="K1204" s="52"/>
      <c r="L1204" s="52"/>
      <c r="M1204" s="52"/>
      <c r="N1204" s="52"/>
    </row>
    <row r="1205" spans="1:14">
      <c r="A1205" s="52"/>
      <c r="B1205" s="52"/>
      <c r="C1205" s="52"/>
      <c r="D1205" s="52"/>
      <c r="E1205" s="52"/>
      <c r="F1205" s="52"/>
      <c r="G1205" s="52"/>
      <c r="H1205" s="52"/>
      <c r="I1205" s="52"/>
      <c r="J1205" s="52"/>
      <c r="K1205" s="52"/>
      <c r="L1205" s="52"/>
      <c r="M1205" s="52"/>
      <c r="N1205" s="52"/>
    </row>
    <row r="1206" spans="1:14">
      <c r="A1206" s="52"/>
      <c r="B1206" s="52"/>
      <c r="C1206" s="52"/>
      <c r="D1206" s="52"/>
      <c r="E1206" s="52"/>
      <c r="F1206" s="52"/>
      <c r="G1206" s="52"/>
      <c r="H1206" s="52"/>
      <c r="I1206" s="52"/>
      <c r="J1206" s="52"/>
      <c r="K1206" s="52"/>
      <c r="L1206" s="52"/>
      <c r="M1206" s="52"/>
      <c r="N1206" s="52"/>
    </row>
    <row r="1207" spans="1:14">
      <c r="A1207" s="52"/>
      <c r="B1207" s="52"/>
      <c r="C1207" s="52"/>
      <c r="D1207" s="52"/>
      <c r="E1207" s="52"/>
      <c r="F1207" s="52"/>
      <c r="G1207" s="52"/>
      <c r="H1207" s="52"/>
      <c r="I1207" s="52"/>
      <c r="J1207" s="52"/>
      <c r="K1207" s="52"/>
      <c r="L1207" s="52"/>
      <c r="M1207" s="52"/>
      <c r="N1207" s="52"/>
    </row>
    <row r="1208" spans="1:14">
      <c r="A1208" s="52"/>
      <c r="B1208" s="52"/>
      <c r="C1208" s="52"/>
      <c r="D1208" s="52"/>
      <c r="E1208" s="52"/>
      <c r="F1208" s="52"/>
      <c r="G1208" s="52"/>
      <c r="H1208" s="52"/>
      <c r="I1208" s="52"/>
      <c r="J1208" s="52"/>
      <c r="K1208" s="52"/>
      <c r="L1208" s="52"/>
      <c r="M1208" s="52"/>
      <c r="N1208" s="52"/>
    </row>
    <row r="1209" spans="1:14">
      <c r="A1209" s="52"/>
      <c r="B1209" s="52"/>
      <c r="C1209" s="52"/>
      <c r="D1209" s="52"/>
      <c r="E1209" s="52"/>
      <c r="F1209" s="52"/>
      <c r="G1209" s="52"/>
      <c r="H1209" s="52"/>
      <c r="I1209" s="52"/>
      <c r="J1209" s="52"/>
      <c r="K1209" s="52"/>
      <c r="L1209" s="52"/>
      <c r="M1209" s="52"/>
      <c r="N1209" s="52"/>
    </row>
    <row r="1210" spans="1:14">
      <c r="A1210" s="52"/>
      <c r="B1210" s="52"/>
      <c r="C1210" s="52"/>
      <c r="D1210" s="52"/>
      <c r="E1210" s="52"/>
      <c r="F1210" s="52"/>
      <c r="G1210" s="52"/>
      <c r="H1210" s="52"/>
      <c r="I1210" s="52"/>
      <c r="J1210" s="52"/>
      <c r="K1210" s="52"/>
      <c r="L1210" s="52"/>
      <c r="M1210" s="52"/>
      <c r="N1210" s="52"/>
    </row>
    <row r="1211" spans="1:14">
      <c r="A1211" s="52"/>
      <c r="B1211" s="52"/>
      <c r="C1211" s="52"/>
      <c r="D1211" s="52"/>
      <c r="E1211" s="52"/>
      <c r="F1211" s="52"/>
      <c r="G1211" s="52"/>
      <c r="H1211" s="52"/>
      <c r="I1211" s="52"/>
      <c r="J1211" s="52"/>
      <c r="K1211" s="52"/>
      <c r="L1211" s="52"/>
      <c r="M1211" s="52"/>
      <c r="N1211" s="52"/>
    </row>
    <row r="1212" spans="1:14">
      <c r="A1212" s="52"/>
      <c r="B1212" s="52"/>
      <c r="C1212" s="52"/>
      <c r="D1212" s="52"/>
      <c r="E1212" s="52"/>
      <c r="F1212" s="52"/>
      <c r="G1212" s="52"/>
      <c r="H1212" s="52"/>
      <c r="I1212" s="52"/>
      <c r="J1212" s="52"/>
      <c r="K1212" s="52"/>
      <c r="L1212" s="52"/>
      <c r="M1212" s="52"/>
      <c r="N1212" s="52"/>
    </row>
    <row r="1213" spans="1:14">
      <c r="A1213" s="52"/>
      <c r="B1213" s="52"/>
      <c r="C1213" s="52"/>
      <c r="D1213" s="52"/>
      <c r="E1213" s="52"/>
      <c r="F1213" s="52"/>
      <c r="G1213" s="52"/>
      <c r="H1213" s="52"/>
      <c r="I1213" s="52"/>
      <c r="J1213" s="52"/>
      <c r="K1213" s="52"/>
      <c r="L1213" s="52"/>
      <c r="M1213" s="52"/>
      <c r="N1213" s="52"/>
    </row>
    <row r="1214" spans="1:14">
      <c r="A1214" s="52"/>
      <c r="B1214" s="52"/>
      <c r="C1214" s="52"/>
      <c r="D1214" s="52"/>
      <c r="E1214" s="52"/>
      <c r="F1214" s="52"/>
      <c r="G1214" s="52"/>
      <c r="H1214" s="52"/>
      <c r="I1214" s="52"/>
      <c r="J1214" s="52"/>
      <c r="K1214" s="52"/>
      <c r="L1214" s="52"/>
      <c r="M1214" s="52"/>
      <c r="N1214" s="52"/>
    </row>
    <row r="1215" spans="1:14">
      <c r="A1215" s="52"/>
      <c r="B1215" s="52"/>
      <c r="C1215" s="52"/>
      <c r="D1215" s="52"/>
      <c r="E1215" s="52"/>
      <c r="F1215" s="52"/>
      <c r="G1215" s="52"/>
      <c r="H1215" s="52"/>
      <c r="I1215" s="52"/>
      <c r="J1215" s="52"/>
      <c r="K1215" s="52"/>
      <c r="L1215" s="52"/>
      <c r="M1215" s="52"/>
      <c r="N1215" s="52"/>
    </row>
    <row r="1216" spans="1:14">
      <c r="A1216" s="52"/>
      <c r="B1216" s="52"/>
      <c r="C1216" s="52"/>
      <c r="D1216" s="52"/>
      <c r="E1216" s="52"/>
      <c r="F1216" s="52"/>
      <c r="G1216" s="52"/>
      <c r="H1216" s="52"/>
      <c r="I1216" s="52"/>
      <c r="J1216" s="52"/>
      <c r="K1216" s="52"/>
      <c r="L1216" s="52"/>
      <c r="M1216" s="52"/>
      <c r="N1216" s="52"/>
    </row>
    <row r="1217" spans="1:14">
      <c r="A1217" s="52"/>
      <c r="B1217" s="52"/>
      <c r="C1217" s="52"/>
      <c r="D1217" s="52"/>
      <c r="E1217" s="52"/>
      <c r="F1217" s="52"/>
      <c r="G1217" s="52"/>
      <c r="H1217" s="52"/>
      <c r="I1217" s="52"/>
      <c r="J1217" s="52"/>
      <c r="K1217" s="52"/>
      <c r="L1217" s="52"/>
      <c r="M1217" s="52"/>
      <c r="N1217" s="52"/>
    </row>
    <row r="1218" spans="1:14">
      <c r="A1218" s="52"/>
      <c r="B1218" s="52"/>
      <c r="C1218" s="52"/>
      <c r="D1218" s="52"/>
      <c r="E1218" s="52"/>
      <c r="F1218" s="52"/>
      <c r="G1218" s="52"/>
      <c r="H1218" s="52"/>
      <c r="I1218" s="52"/>
      <c r="J1218" s="52"/>
      <c r="K1218" s="52"/>
      <c r="L1218" s="52"/>
      <c r="M1218" s="52"/>
      <c r="N1218" s="52"/>
    </row>
    <row r="1219" spans="1:14">
      <c r="A1219" s="52"/>
      <c r="B1219" s="52"/>
      <c r="C1219" s="52"/>
      <c r="D1219" s="52"/>
      <c r="E1219" s="52"/>
      <c r="F1219" s="52"/>
      <c r="G1219" s="52"/>
      <c r="H1219" s="52"/>
      <c r="I1219" s="52"/>
      <c r="J1219" s="52"/>
      <c r="K1219" s="52"/>
      <c r="L1219" s="52"/>
      <c r="M1219" s="52"/>
      <c r="N1219" s="52"/>
    </row>
    <row r="1220" spans="1:14">
      <c r="A1220" s="52"/>
      <c r="B1220" s="52"/>
      <c r="C1220" s="52"/>
      <c r="D1220" s="52"/>
      <c r="E1220" s="52"/>
      <c r="F1220" s="52"/>
      <c r="G1220" s="52"/>
      <c r="H1220" s="52"/>
      <c r="I1220" s="52"/>
      <c r="J1220" s="52"/>
      <c r="K1220" s="52"/>
      <c r="L1220" s="52"/>
      <c r="M1220" s="52"/>
      <c r="N1220" s="52"/>
    </row>
    <row r="1221" spans="1:14">
      <c r="A1221" s="52"/>
      <c r="B1221" s="52"/>
      <c r="C1221" s="52"/>
      <c r="D1221" s="52"/>
      <c r="E1221" s="52"/>
      <c r="F1221" s="52"/>
      <c r="G1221" s="52"/>
      <c r="H1221" s="52"/>
      <c r="I1221" s="52"/>
      <c r="J1221" s="52"/>
      <c r="K1221" s="52"/>
      <c r="L1221" s="52"/>
      <c r="M1221" s="52"/>
      <c r="N1221" s="52"/>
    </row>
    <row r="1222" spans="1:14">
      <c r="A1222" s="52"/>
      <c r="B1222" s="52"/>
      <c r="C1222" s="52"/>
      <c r="D1222" s="52"/>
      <c r="E1222" s="52"/>
      <c r="F1222" s="52"/>
      <c r="G1222" s="52"/>
      <c r="H1222" s="52"/>
      <c r="I1222" s="52"/>
      <c r="J1222" s="52"/>
      <c r="K1222" s="52"/>
      <c r="L1222" s="52"/>
      <c r="M1222" s="52"/>
      <c r="N1222" s="52"/>
    </row>
    <row r="1223" spans="1:14">
      <c r="A1223" s="52"/>
      <c r="B1223" s="52"/>
      <c r="C1223" s="52"/>
      <c r="D1223" s="52"/>
      <c r="E1223" s="52"/>
      <c r="F1223" s="52"/>
      <c r="G1223" s="52"/>
      <c r="H1223" s="52"/>
      <c r="I1223" s="52"/>
      <c r="J1223" s="52"/>
      <c r="K1223" s="52"/>
      <c r="L1223" s="52"/>
      <c r="M1223" s="52"/>
      <c r="N1223" s="52"/>
    </row>
    <row r="1224" spans="1:14">
      <c r="A1224" s="52"/>
      <c r="B1224" s="52"/>
      <c r="C1224" s="52"/>
      <c r="D1224" s="52"/>
      <c r="E1224" s="52"/>
      <c r="F1224" s="52"/>
      <c r="G1224" s="52"/>
      <c r="H1224" s="52"/>
      <c r="I1224" s="52"/>
      <c r="J1224" s="52"/>
      <c r="K1224" s="52"/>
      <c r="L1224" s="52"/>
      <c r="M1224" s="52"/>
      <c r="N1224" s="52"/>
    </row>
    <row r="1225" spans="1:14">
      <c r="A1225" s="52"/>
      <c r="B1225" s="52"/>
      <c r="C1225" s="52"/>
      <c r="D1225" s="52"/>
      <c r="E1225" s="52"/>
      <c r="F1225" s="52"/>
      <c r="G1225" s="52"/>
      <c r="H1225" s="52"/>
      <c r="I1225" s="52"/>
      <c r="J1225" s="52"/>
      <c r="K1225" s="52"/>
      <c r="L1225" s="52"/>
      <c r="M1225" s="52"/>
      <c r="N1225" s="52"/>
    </row>
    <row r="1226" spans="1:14">
      <c r="A1226" s="52"/>
      <c r="B1226" s="52"/>
      <c r="C1226" s="52"/>
      <c r="D1226" s="52"/>
      <c r="E1226" s="52"/>
      <c r="F1226" s="52"/>
      <c r="G1226" s="52"/>
      <c r="H1226" s="52"/>
      <c r="I1226" s="52"/>
      <c r="J1226" s="52"/>
      <c r="K1226" s="52"/>
      <c r="L1226" s="52"/>
      <c r="M1226" s="52"/>
      <c r="N1226" s="52"/>
    </row>
    <row r="1227" spans="1:14">
      <c r="A1227" s="52"/>
      <c r="B1227" s="52"/>
      <c r="C1227" s="52"/>
      <c r="D1227" s="52"/>
      <c r="E1227" s="52"/>
      <c r="F1227" s="52"/>
      <c r="G1227" s="52"/>
      <c r="H1227" s="52"/>
      <c r="I1227" s="52"/>
      <c r="J1227" s="52"/>
      <c r="K1227" s="52"/>
      <c r="L1227" s="52"/>
      <c r="M1227" s="52"/>
      <c r="N1227" s="52"/>
    </row>
    <row r="1228" spans="1:14">
      <c r="A1228" s="52"/>
      <c r="B1228" s="52"/>
      <c r="C1228" s="52"/>
      <c r="D1228" s="52"/>
      <c r="E1228" s="52"/>
      <c r="F1228" s="52"/>
      <c r="G1228" s="52"/>
      <c r="H1228" s="52"/>
      <c r="I1228" s="52"/>
      <c r="J1228" s="52"/>
      <c r="K1228" s="52"/>
      <c r="L1228" s="52"/>
      <c r="M1228" s="52"/>
      <c r="N1228" s="52"/>
    </row>
    <row r="1229" spans="1:14">
      <c r="A1229" s="52"/>
      <c r="B1229" s="52"/>
      <c r="C1229" s="52"/>
      <c r="D1229" s="52"/>
      <c r="E1229" s="52"/>
      <c r="F1229" s="52"/>
      <c r="G1229" s="52"/>
      <c r="H1229" s="52"/>
      <c r="I1229" s="52"/>
      <c r="J1229" s="52"/>
      <c r="K1229" s="52"/>
      <c r="L1229" s="52"/>
      <c r="M1229" s="52"/>
      <c r="N1229" s="52"/>
    </row>
    <row r="1230" spans="1:14">
      <c r="A1230" s="52"/>
      <c r="B1230" s="52"/>
      <c r="C1230" s="52"/>
      <c r="D1230" s="52"/>
      <c r="E1230" s="52"/>
      <c r="F1230" s="52"/>
      <c r="G1230" s="52"/>
      <c r="H1230" s="52"/>
      <c r="I1230" s="52"/>
      <c r="J1230" s="52"/>
      <c r="K1230" s="52"/>
      <c r="L1230" s="52"/>
      <c r="M1230" s="52"/>
      <c r="N1230" s="52"/>
    </row>
    <row r="1231" spans="1:14">
      <c r="A1231" s="52"/>
      <c r="B1231" s="52"/>
      <c r="C1231" s="52"/>
      <c r="D1231" s="52"/>
      <c r="E1231" s="52"/>
      <c r="F1231" s="52"/>
      <c r="G1231" s="52"/>
      <c r="H1231" s="52"/>
      <c r="I1231" s="52"/>
      <c r="J1231" s="52"/>
      <c r="K1231" s="52"/>
      <c r="L1231" s="52"/>
      <c r="M1231" s="52"/>
      <c r="N1231" s="52"/>
    </row>
    <row r="1232" spans="1:14">
      <c r="A1232" s="52"/>
      <c r="B1232" s="52"/>
      <c r="C1232" s="52"/>
      <c r="D1232" s="52"/>
      <c r="E1232" s="52"/>
      <c r="F1232" s="52"/>
      <c r="G1232" s="52"/>
      <c r="H1232" s="52"/>
      <c r="I1232" s="52"/>
      <c r="J1232" s="52"/>
      <c r="K1232" s="52"/>
      <c r="L1232" s="52"/>
      <c r="M1232" s="52"/>
      <c r="N1232" s="52"/>
    </row>
    <row r="1233" spans="1:14">
      <c r="A1233" s="52"/>
      <c r="B1233" s="52"/>
      <c r="C1233" s="52"/>
      <c r="D1233" s="52"/>
      <c r="E1233" s="52"/>
      <c r="F1233" s="52"/>
      <c r="G1233" s="52"/>
      <c r="H1233" s="52"/>
      <c r="I1233" s="52"/>
      <c r="J1233" s="52"/>
      <c r="K1233" s="52"/>
      <c r="L1233" s="52"/>
      <c r="M1233" s="52"/>
      <c r="N1233" s="52"/>
    </row>
    <row r="1234" spans="1:14">
      <c r="A1234" s="52"/>
      <c r="B1234" s="52"/>
      <c r="C1234" s="52"/>
      <c r="D1234" s="52"/>
      <c r="E1234" s="52"/>
      <c r="F1234" s="52"/>
      <c r="G1234" s="52"/>
      <c r="H1234" s="52"/>
      <c r="I1234" s="52"/>
      <c r="J1234" s="52"/>
      <c r="K1234" s="52"/>
      <c r="L1234" s="52"/>
      <c r="M1234" s="52"/>
      <c r="N1234" s="52"/>
    </row>
    <row r="1235" spans="1:14">
      <c r="A1235" s="52"/>
      <c r="B1235" s="52"/>
      <c r="C1235" s="52"/>
      <c r="D1235" s="52"/>
      <c r="E1235" s="52"/>
      <c r="F1235" s="52"/>
      <c r="G1235" s="52"/>
      <c r="H1235" s="52"/>
      <c r="I1235" s="52"/>
      <c r="J1235" s="52"/>
      <c r="K1235" s="52"/>
      <c r="L1235" s="52"/>
      <c r="M1235" s="52"/>
      <c r="N1235" s="52"/>
    </row>
    <row r="1236" spans="1:14">
      <c r="A1236" s="52"/>
      <c r="B1236" s="52"/>
      <c r="C1236" s="52"/>
      <c r="D1236" s="52"/>
      <c r="E1236" s="52"/>
      <c r="F1236" s="52"/>
      <c r="G1236" s="52"/>
      <c r="H1236" s="52"/>
      <c r="I1236" s="52"/>
      <c r="J1236" s="52"/>
      <c r="K1236" s="52"/>
      <c r="L1236" s="52"/>
      <c r="M1236" s="52"/>
      <c r="N1236" s="52"/>
    </row>
    <row r="1237" spans="1:14">
      <c r="A1237" s="52"/>
      <c r="B1237" s="52"/>
      <c r="C1237" s="52"/>
      <c r="D1237" s="52"/>
      <c r="E1237" s="52"/>
      <c r="F1237" s="52"/>
      <c r="G1237" s="52"/>
      <c r="H1237" s="52"/>
      <c r="I1237" s="52"/>
      <c r="J1237" s="52"/>
      <c r="K1237" s="52"/>
      <c r="L1237" s="52"/>
      <c r="M1237" s="52"/>
      <c r="N1237" s="52"/>
    </row>
    <row r="1238" spans="1:14">
      <c r="A1238" s="52"/>
      <c r="B1238" s="52"/>
      <c r="C1238" s="52"/>
      <c r="D1238" s="52"/>
      <c r="E1238" s="52"/>
      <c r="F1238" s="52"/>
      <c r="G1238" s="52"/>
      <c r="H1238" s="52"/>
      <c r="I1238" s="52"/>
      <c r="J1238" s="52"/>
      <c r="K1238" s="52"/>
      <c r="L1238" s="52"/>
      <c r="M1238" s="52"/>
      <c r="N1238" s="52"/>
    </row>
    <row r="1239" spans="1:14">
      <c r="A1239" s="52"/>
      <c r="B1239" s="52"/>
      <c r="C1239" s="52"/>
      <c r="D1239" s="52"/>
      <c r="E1239" s="52"/>
      <c r="F1239" s="52"/>
      <c r="G1239" s="52"/>
      <c r="H1239" s="52"/>
      <c r="I1239" s="52"/>
      <c r="J1239" s="52"/>
      <c r="K1239" s="52"/>
      <c r="L1239" s="52"/>
      <c r="M1239" s="52"/>
      <c r="N1239" s="52"/>
    </row>
    <row r="1240" spans="1:14">
      <c r="A1240" s="52"/>
      <c r="B1240" s="52"/>
      <c r="C1240" s="52"/>
      <c r="D1240" s="52"/>
      <c r="E1240" s="52"/>
      <c r="F1240" s="52"/>
      <c r="G1240" s="52"/>
      <c r="H1240" s="52"/>
      <c r="I1240" s="52"/>
      <c r="J1240" s="52"/>
      <c r="K1240" s="52"/>
      <c r="L1240" s="52"/>
      <c r="M1240" s="52"/>
      <c r="N1240" s="52"/>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B1568-ED5C-4BFE-B2EB-32317C3A5316}">
  <sheetPr>
    <tabColor theme="7" tint="0.59999389629810485"/>
  </sheetPr>
  <dimension ref="A1:BB1240"/>
  <sheetViews>
    <sheetView zoomScaleNormal="100" workbookViewId="0">
      <selection activeCell="H15" sqref="H15"/>
    </sheetView>
  </sheetViews>
  <sheetFormatPr defaultRowHeight="15"/>
  <cols>
    <col min="1" max="1" width="6.85546875" bestFit="1" customWidth="1"/>
    <col min="2" max="2" width="12" bestFit="1" customWidth="1"/>
    <col min="3" max="3" width="7.5703125" bestFit="1" customWidth="1"/>
    <col min="4" max="4" width="10.5703125" bestFit="1" customWidth="1"/>
    <col min="5" max="5" width="7.42578125" bestFit="1" customWidth="1"/>
    <col min="6" max="6" width="13.140625" bestFit="1" customWidth="1"/>
    <col min="7" max="7" width="20.28515625" bestFit="1" customWidth="1"/>
    <col min="8" max="8" width="20.42578125" bestFit="1" customWidth="1"/>
    <col min="9" max="9" width="17" bestFit="1" customWidth="1"/>
    <col min="10" max="10" width="20.42578125" bestFit="1" customWidth="1"/>
    <col min="11" max="11" width="19.28515625" bestFit="1" customWidth="1"/>
    <col min="12" max="12" width="19.5703125" bestFit="1" customWidth="1"/>
    <col min="13" max="13" width="16.85546875" bestFit="1" customWidth="1"/>
    <col min="14" max="14" width="16.28515625" bestFit="1" customWidth="1"/>
    <col min="15" max="15" width="21.42578125" bestFit="1" customWidth="1"/>
    <col min="16" max="16" width="19" bestFit="1" customWidth="1"/>
    <col min="17" max="17" width="17" bestFit="1" customWidth="1"/>
    <col min="18" max="18" width="13" bestFit="1" customWidth="1"/>
    <col min="19" max="19" width="16.140625" bestFit="1" customWidth="1"/>
    <col min="20" max="20" width="11.5703125" bestFit="1" customWidth="1"/>
    <col min="21" max="21" width="19.85546875" bestFit="1" customWidth="1"/>
    <col min="22" max="22" width="20.42578125" bestFit="1" customWidth="1"/>
    <col min="23" max="23" width="18.5703125" bestFit="1" customWidth="1"/>
    <col min="24" max="24" width="20.5703125" bestFit="1" customWidth="1"/>
    <col min="25" max="25" width="20.42578125" bestFit="1" customWidth="1"/>
    <col min="26" max="26" width="21.42578125" bestFit="1" customWidth="1"/>
    <col min="27" max="27" width="24.85546875" bestFit="1" customWidth="1"/>
    <col min="28" max="28" width="16.42578125" bestFit="1" customWidth="1"/>
    <col min="29" max="29" width="17.85546875" bestFit="1" customWidth="1"/>
    <col min="30" max="30" width="16.7109375" bestFit="1" customWidth="1"/>
    <col min="31" max="31" width="20.140625" bestFit="1" customWidth="1"/>
    <col min="32" max="32" width="20.42578125" bestFit="1" customWidth="1"/>
    <col min="33" max="33" width="16.7109375" bestFit="1" customWidth="1"/>
    <col min="34" max="34" width="21.28515625" bestFit="1" customWidth="1"/>
    <col min="35" max="35" width="23.140625" bestFit="1" customWidth="1"/>
    <col min="36" max="36" width="18.42578125" bestFit="1" customWidth="1"/>
    <col min="37" max="37" width="19.140625" bestFit="1" customWidth="1"/>
    <col min="38" max="38" width="20.7109375" bestFit="1" customWidth="1"/>
    <col min="39" max="39" width="20.42578125" bestFit="1" customWidth="1"/>
    <col min="40" max="40" width="21.85546875" bestFit="1" customWidth="1"/>
    <col min="41" max="41" width="24.140625" bestFit="1" customWidth="1"/>
    <col min="42" max="42" width="14.85546875" bestFit="1" customWidth="1"/>
    <col min="43" max="43" width="13.5703125" bestFit="1" customWidth="1"/>
    <col min="44" max="44" width="13.85546875" bestFit="1" customWidth="1"/>
    <col min="45" max="45" width="14.85546875" bestFit="1" customWidth="1"/>
    <col min="46" max="46" width="16.85546875" bestFit="1" customWidth="1"/>
    <col min="47" max="47" width="17.5703125" bestFit="1" customWidth="1"/>
    <col min="48" max="48" width="10.7109375" bestFit="1" customWidth="1"/>
    <col min="49" max="49" width="12.28515625" bestFit="1" customWidth="1"/>
    <col min="50" max="50" width="22.140625" bestFit="1" customWidth="1"/>
    <col min="51" max="51" width="16" bestFit="1" customWidth="1"/>
    <col min="52" max="52" width="13.140625" bestFit="1" customWidth="1"/>
    <col min="53" max="53" width="12.140625" bestFit="1" customWidth="1"/>
    <col min="54" max="54" width="11" bestFit="1" customWidth="1"/>
  </cols>
  <sheetData>
    <row r="1" spans="1:54">
      <c r="A1" s="51" t="s">
        <v>150</v>
      </c>
      <c r="B1" s="51" t="s">
        <v>151</v>
      </c>
      <c r="C1" s="51" t="s">
        <v>154</v>
      </c>
      <c r="D1" s="51" t="s">
        <v>152</v>
      </c>
      <c r="E1" s="51" t="s">
        <v>153</v>
      </c>
      <c r="F1" s="51" t="s">
        <v>158</v>
      </c>
      <c r="G1" s="51" t="s">
        <v>24</v>
      </c>
      <c r="H1" s="51" t="s">
        <v>27</v>
      </c>
      <c r="I1" s="51" t="s">
        <v>29</v>
      </c>
      <c r="J1" s="51" t="s">
        <v>31</v>
      </c>
      <c r="K1" s="51" t="s">
        <v>33</v>
      </c>
      <c r="L1" s="51" t="s">
        <v>35</v>
      </c>
      <c r="M1" s="51" t="s">
        <v>37</v>
      </c>
      <c r="N1" s="51" t="s">
        <v>38</v>
      </c>
      <c r="O1" s="51" t="s">
        <v>39</v>
      </c>
      <c r="P1" s="51" t="s">
        <v>46</v>
      </c>
      <c r="Q1" s="51" t="s">
        <v>47</v>
      </c>
      <c r="R1" s="51" t="s">
        <v>49</v>
      </c>
      <c r="S1" s="51" t="s">
        <v>51</v>
      </c>
      <c r="T1" s="51" t="s">
        <v>159</v>
      </c>
      <c r="U1" s="51" t="s">
        <v>64</v>
      </c>
      <c r="V1" s="51" t="s">
        <v>66</v>
      </c>
      <c r="W1" s="51" t="s">
        <v>68</v>
      </c>
      <c r="X1" s="51" t="s">
        <v>70</v>
      </c>
      <c r="Y1" s="51" t="s">
        <v>72</v>
      </c>
      <c r="Z1" s="51" t="s">
        <v>74</v>
      </c>
      <c r="AA1" s="51" t="s">
        <v>76</v>
      </c>
      <c r="AB1" s="51" t="s">
        <v>81</v>
      </c>
      <c r="AC1" s="51" t="s">
        <v>85</v>
      </c>
      <c r="AD1" s="51" t="s">
        <v>82</v>
      </c>
      <c r="AE1" s="51" t="s">
        <v>78</v>
      </c>
      <c r="AF1" s="51" t="s">
        <v>89</v>
      </c>
      <c r="AG1" s="51" t="s">
        <v>91</v>
      </c>
      <c r="AH1" s="51" t="s">
        <v>93</v>
      </c>
      <c r="AI1" s="51" t="s">
        <v>96</v>
      </c>
      <c r="AJ1" s="51" t="s">
        <v>98</v>
      </c>
      <c r="AK1" s="51" t="s">
        <v>100</v>
      </c>
      <c r="AL1" s="51" t="s">
        <v>103</v>
      </c>
      <c r="AM1" s="51" t="s">
        <v>105</v>
      </c>
      <c r="AN1" s="51" t="s">
        <v>107</v>
      </c>
      <c r="AO1" s="51" t="s">
        <v>109</v>
      </c>
      <c r="AP1" s="51" t="s">
        <v>112</v>
      </c>
      <c r="AQ1" s="51" t="s">
        <v>114</v>
      </c>
      <c r="AR1" s="51" t="s">
        <v>116</v>
      </c>
      <c r="AS1" s="51" t="s">
        <v>118</v>
      </c>
      <c r="AT1" s="51" t="s">
        <v>124</v>
      </c>
      <c r="AU1" s="51" t="s">
        <v>126</v>
      </c>
      <c r="AV1" s="51" t="s">
        <v>128</v>
      </c>
      <c r="AW1" s="51" t="s">
        <v>130</v>
      </c>
      <c r="AX1" s="51" t="s">
        <v>142</v>
      </c>
      <c r="AY1" s="51" t="s">
        <v>136</v>
      </c>
      <c r="AZ1" s="51" t="s">
        <v>138</v>
      </c>
      <c r="BA1" s="51" t="s">
        <v>140</v>
      </c>
      <c r="BB1" s="51" t="s">
        <v>144</v>
      </c>
    </row>
    <row r="2" spans="1:54">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row>
    <row r="3" spans="1:54">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row>
    <row r="4" spans="1:54">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row>
    <row r="5" spans="1:54">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row>
    <row r="6" spans="1:54">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row>
    <row r="7" spans="1:54">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row>
    <row r="8" spans="1:54">
      <c r="A8" s="52"/>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row>
    <row r="9" spans="1:54">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row>
    <row r="10" spans="1:54">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row>
    <row r="11" spans="1:54">
      <c r="A11" s="52"/>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row>
    <row r="12" spans="1:54">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row>
    <row r="13" spans="1:54">
      <c r="A13" s="52"/>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row>
    <row r="14" spans="1:54">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row>
    <row r="15" spans="1:54">
      <c r="A15" s="52"/>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row>
    <row r="16" spans="1:54">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row>
    <row r="17" spans="1:54">
      <c r="A17" s="52"/>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row>
    <row r="18" spans="1:54">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row>
    <row r="19" spans="1:54">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row>
    <row r="20" spans="1:54">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row>
    <row r="21" spans="1:54">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row>
    <row r="22" spans="1:54">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row>
    <row r="23" spans="1:54">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row>
    <row r="24" spans="1:54">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row>
    <row r="25" spans="1:54">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row>
    <row r="26" spans="1:54">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row>
    <row r="27" spans="1:54">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row>
    <row r="28" spans="1:54">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row>
    <row r="29" spans="1:54">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row>
    <row r="30" spans="1:54">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row>
    <row r="31" spans="1:54">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row>
    <row r="32" spans="1:54">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row>
    <row r="33" spans="1:54">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row>
    <row r="34" spans="1:54">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row>
    <row r="35" spans="1:54">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row>
    <row r="36" spans="1:54">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row>
    <row r="37" spans="1:54">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row>
    <row r="38" spans="1:54">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row>
    <row r="39" spans="1:54">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row>
    <row r="40" spans="1:54">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row>
    <row r="41" spans="1:54">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row>
    <row r="42" spans="1:54">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row>
    <row r="43" spans="1:54">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row>
    <row r="44" spans="1:54">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row>
    <row r="45" spans="1:54">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row>
    <row r="46" spans="1:54">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row>
    <row r="47" spans="1:54">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row>
    <row r="48" spans="1:54">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row>
    <row r="49" spans="1:54">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row>
    <row r="50" spans="1:54">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row>
    <row r="51" spans="1:54">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row>
    <row r="52" spans="1:54">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row>
    <row r="53" spans="1:54">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row>
    <row r="54" spans="1:54">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row>
    <row r="55" spans="1:54">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row>
    <row r="56" spans="1:54">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row>
    <row r="57" spans="1:54">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row>
    <row r="58" spans="1:54">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row>
    <row r="59" spans="1:54">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row>
    <row r="60" spans="1:54">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row>
    <row r="61" spans="1:54">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row>
    <row r="62" spans="1:54">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row>
    <row r="63" spans="1:54">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row>
    <row r="64" spans="1:54">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row>
    <row r="65" spans="1:54">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row>
    <row r="66" spans="1:54">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row>
    <row r="67" spans="1:54">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row>
    <row r="68" spans="1:54">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row>
    <row r="69" spans="1:54">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row>
    <row r="70" spans="1:54">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row>
    <row r="71" spans="1:54">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row>
    <row r="72" spans="1:54">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row>
    <row r="73" spans="1:54">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row>
    <row r="74" spans="1:54">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row>
    <row r="75" spans="1:54">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row>
    <row r="76" spans="1:54">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row>
    <row r="77" spans="1:54">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row>
    <row r="78" spans="1:54">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row>
    <row r="79" spans="1:54">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row>
    <row r="80" spans="1:54">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row>
    <row r="81" spans="1:54">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row>
    <row r="82" spans="1:54">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row>
    <row r="83" spans="1:54">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row>
    <row r="84" spans="1:54">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row>
    <row r="85" spans="1:54">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row>
    <row r="86" spans="1:54">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row>
    <row r="87" spans="1:54">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row>
    <row r="88" spans="1:54">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row>
    <row r="89" spans="1:54">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row>
    <row r="90" spans="1:54">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row>
    <row r="91" spans="1:54">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row>
    <row r="92" spans="1:54">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row>
    <row r="93" spans="1:54">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row>
    <row r="94" spans="1:54">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row>
    <row r="95" spans="1:54">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row>
    <row r="96" spans="1:54">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row>
    <row r="97" spans="1:54">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row>
    <row r="98" spans="1:54">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row>
    <row r="99" spans="1:54">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row>
    <row r="100" spans="1:54">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row>
    <row r="101" spans="1:54">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row>
    <row r="102" spans="1:54">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row>
    <row r="103" spans="1:54">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row>
    <row r="104" spans="1:54">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row>
    <row r="105" spans="1:54">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row>
    <row r="106" spans="1:54">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row>
    <row r="107" spans="1:54">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row>
    <row r="108" spans="1:54">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row>
    <row r="109" spans="1:54">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row>
    <row r="110" spans="1:54">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row>
    <row r="111" spans="1:54">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row>
    <row r="112" spans="1:54">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row>
    <row r="113" spans="1:54">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row>
    <row r="114" spans="1:54">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row>
    <row r="115" spans="1:54">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row>
    <row r="116" spans="1:54">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row>
    <row r="117" spans="1:54">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row>
    <row r="118" spans="1:54">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row>
    <row r="119" spans="1:54">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row>
    <row r="120" spans="1:54">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row>
    <row r="121" spans="1:54">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row>
    <row r="122" spans="1:54">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row>
    <row r="123" spans="1:54">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row>
    <row r="124" spans="1:54">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row>
    <row r="125" spans="1:54">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row>
    <row r="126" spans="1:54">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row>
    <row r="127" spans="1:54">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row>
    <row r="128" spans="1:54">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row>
    <row r="129" spans="1:54">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row>
    <row r="130" spans="1:54">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row>
    <row r="131" spans="1:54">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row>
    <row r="132" spans="1:54">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row>
    <row r="133" spans="1:54">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row>
    <row r="134" spans="1:54">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row>
    <row r="135" spans="1:54">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row>
    <row r="136" spans="1:54">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row>
    <row r="137" spans="1:54">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row>
    <row r="138" spans="1:54">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row>
    <row r="139" spans="1:54">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row>
    <row r="140" spans="1:54">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row>
    <row r="141" spans="1:54">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row>
    <row r="142" spans="1:54">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row>
    <row r="143" spans="1:54">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row>
    <row r="144" spans="1:54">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row>
    <row r="145" spans="1:54">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row>
    <row r="146" spans="1:54">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row>
    <row r="147" spans="1:54">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row>
    <row r="148" spans="1:54">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row>
    <row r="149" spans="1:54">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row>
    <row r="150" spans="1:54">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row>
    <row r="151" spans="1:54">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row>
    <row r="152" spans="1:54">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row>
    <row r="153" spans="1:54">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row>
    <row r="154" spans="1:54">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row>
    <row r="155" spans="1:54">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row>
    <row r="156" spans="1:54">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row>
    <row r="157" spans="1:54">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row>
    <row r="158" spans="1:54">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row>
    <row r="159" spans="1:54">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row>
    <row r="160" spans="1:54">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row>
    <row r="161" spans="1:54">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row>
    <row r="162" spans="1:54">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row>
    <row r="163" spans="1:54">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row>
    <row r="164" spans="1:54">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row>
    <row r="165" spans="1:54">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row>
    <row r="166" spans="1:54">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row>
    <row r="167" spans="1:54">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row>
    <row r="168" spans="1:54">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row>
    <row r="169" spans="1:54">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row>
    <row r="170" spans="1:54">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row>
    <row r="171" spans="1:54">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row>
    <row r="172" spans="1:54">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row>
    <row r="173" spans="1:54">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row>
    <row r="174" spans="1:54">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row>
    <row r="175" spans="1:54">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row>
    <row r="176" spans="1:54">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row>
    <row r="177" spans="1:54">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row>
    <row r="178" spans="1:54">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row>
    <row r="179" spans="1:54">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row>
    <row r="180" spans="1:54">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row>
    <row r="181" spans="1:54">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row>
    <row r="182" spans="1:54">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row>
    <row r="183" spans="1:54">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row>
    <row r="184" spans="1:54">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row>
    <row r="185" spans="1:54">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row>
    <row r="186" spans="1:54">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row>
    <row r="187" spans="1:54">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row>
    <row r="188" spans="1:54">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row>
    <row r="189" spans="1:54">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row>
    <row r="190" spans="1:54">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row>
    <row r="191" spans="1:54">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row>
    <row r="192" spans="1:54">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row>
    <row r="193" spans="1:54">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row>
    <row r="194" spans="1:54">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row>
    <row r="195" spans="1:54">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row>
    <row r="196" spans="1:54">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row>
    <row r="197" spans="1:54">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row>
    <row r="198" spans="1:54">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row>
    <row r="199" spans="1:54">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row>
    <row r="200" spans="1:54">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row>
    <row r="201" spans="1:54">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row>
    <row r="202" spans="1:54">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row>
    <row r="203" spans="1:54">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row>
    <row r="204" spans="1:54">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row>
    <row r="205" spans="1:54">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row>
    <row r="206" spans="1:54">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row>
    <row r="207" spans="1:54">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row>
    <row r="208" spans="1:54">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row>
    <row r="209" spans="1:54">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row>
    <row r="210" spans="1:54">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row>
    <row r="211" spans="1:54">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row>
    <row r="212" spans="1:54">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row>
    <row r="213" spans="1:54">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row>
    <row r="214" spans="1:54">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row>
    <row r="215" spans="1:54">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row>
    <row r="216" spans="1:54">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row>
    <row r="217" spans="1:54">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row>
    <row r="218" spans="1:54">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row>
    <row r="219" spans="1:54">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row>
    <row r="220" spans="1:54">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row>
    <row r="221" spans="1:54">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row>
    <row r="222" spans="1:54">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row>
    <row r="223" spans="1:54">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row>
    <row r="224" spans="1:54">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row>
    <row r="225" spans="1:54">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row>
    <row r="226" spans="1:54">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row>
    <row r="227" spans="1:54">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row>
    <row r="228" spans="1:54">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row>
    <row r="229" spans="1:54">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row>
    <row r="230" spans="1:54">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row>
    <row r="231" spans="1:54">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row>
    <row r="232" spans="1:54">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row>
    <row r="233" spans="1:54">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row>
    <row r="234" spans="1:54">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row>
    <row r="235" spans="1:54">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row>
    <row r="236" spans="1:54">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row>
    <row r="237" spans="1:54">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row>
    <row r="238" spans="1:54">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row>
    <row r="239" spans="1:54">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row>
    <row r="240" spans="1:54">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row>
    <row r="241" spans="1:54">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row>
    <row r="242" spans="1:54">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row>
    <row r="243" spans="1:54">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row>
    <row r="244" spans="1:54">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row>
    <row r="245" spans="1:54">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row>
    <row r="246" spans="1:54">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row>
    <row r="247" spans="1:54">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row>
    <row r="248" spans="1:54">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row>
    <row r="249" spans="1:54">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row>
    <row r="250" spans="1:54">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row>
    <row r="251" spans="1:54">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row>
    <row r="252" spans="1:54">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row>
    <row r="253" spans="1:54">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row>
    <row r="254" spans="1:54">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row>
    <row r="255" spans="1:54">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row>
    <row r="256" spans="1:54">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row>
    <row r="257" spans="1:54">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row>
    <row r="258" spans="1:54">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row>
    <row r="259" spans="1:54">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row>
    <row r="260" spans="1:54">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row>
    <row r="261" spans="1:54">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row>
    <row r="262" spans="1:54">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row>
    <row r="263" spans="1:54">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row>
    <row r="264" spans="1:54">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row>
    <row r="265" spans="1:54">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row>
    <row r="266" spans="1:54">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row>
    <row r="267" spans="1:54">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row>
    <row r="268" spans="1:54">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row>
    <row r="269" spans="1:54">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row>
    <row r="270" spans="1:54">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row>
    <row r="271" spans="1:54">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row>
    <row r="272" spans="1:54">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row>
    <row r="273" spans="1:54">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row>
    <row r="274" spans="1:54">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row>
    <row r="275" spans="1:54">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row>
    <row r="276" spans="1:54">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row>
    <row r="277" spans="1:54">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row>
    <row r="278" spans="1:54">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row>
    <row r="279" spans="1:54">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row>
    <row r="280" spans="1:54">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row>
    <row r="281" spans="1:54">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row>
    <row r="282" spans="1:54">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row>
    <row r="283" spans="1:54">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row>
    <row r="284" spans="1:54">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row>
    <row r="285" spans="1:54">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row>
    <row r="286" spans="1:54">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row>
    <row r="287" spans="1:54">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row>
    <row r="288" spans="1:54">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row>
    <row r="289" spans="1:54">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row>
    <row r="290" spans="1:54">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row>
    <row r="291" spans="1:54">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row>
    <row r="292" spans="1:54">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row>
    <row r="293" spans="1:54">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row>
    <row r="294" spans="1:54">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row>
    <row r="295" spans="1:54">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row>
    <row r="296" spans="1:54">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row>
    <row r="297" spans="1:54">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row>
    <row r="298" spans="1:54">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row>
    <row r="299" spans="1:54">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row>
    <row r="300" spans="1:54">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row>
    <row r="301" spans="1:54">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row>
    <row r="302" spans="1:54">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row>
    <row r="303" spans="1:54">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row>
    <row r="304" spans="1:54">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row>
    <row r="305" spans="1:54">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row>
    <row r="306" spans="1:54">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row>
    <row r="307" spans="1:54">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row>
    <row r="308" spans="1:54">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row>
    <row r="309" spans="1:54">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row>
    <row r="310" spans="1:54">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row>
    <row r="311" spans="1:54">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row>
    <row r="312" spans="1:54">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row>
    <row r="313" spans="1:54">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row>
    <row r="314" spans="1:54">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row>
    <row r="315" spans="1:54">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row>
    <row r="316" spans="1:54">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row>
    <row r="317" spans="1:54">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row>
    <row r="318" spans="1:54">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row>
    <row r="319" spans="1:54">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row>
    <row r="320" spans="1:54">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row>
    <row r="321" spans="1:54">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row>
    <row r="322" spans="1:54">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row>
    <row r="323" spans="1:54">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row>
    <row r="324" spans="1:54">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row>
    <row r="325" spans="1:54">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row>
    <row r="326" spans="1:54">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row>
    <row r="327" spans="1:54">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row>
    <row r="328" spans="1:54">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row>
    <row r="329" spans="1:54">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row>
    <row r="330" spans="1:54">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row>
    <row r="331" spans="1:54">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row>
    <row r="332" spans="1:54">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row>
    <row r="333" spans="1:54">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row>
    <row r="334" spans="1:54">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row>
    <row r="335" spans="1:54">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row>
    <row r="336" spans="1:54">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row>
    <row r="337" spans="1:54">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row>
    <row r="338" spans="1:54">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row>
    <row r="339" spans="1:54">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row>
    <row r="340" spans="1:54">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row>
    <row r="341" spans="1:54">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row>
    <row r="342" spans="1:54">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row>
    <row r="343" spans="1:54">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row>
    <row r="344" spans="1:54">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row>
    <row r="345" spans="1:54">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row>
    <row r="346" spans="1:54">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row>
    <row r="347" spans="1:54">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row>
    <row r="348" spans="1:54">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row>
    <row r="349" spans="1:54">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row>
    <row r="350" spans="1:54">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row>
    <row r="351" spans="1:54">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row>
    <row r="352" spans="1:54">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row>
    <row r="353" spans="1:54">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row>
    <row r="354" spans="1:54">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row>
    <row r="355" spans="1:54">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row>
    <row r="356" spans="1:54">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row>
    <row r="357" spans="1:54">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row>
    <row r="358" spans="1:54">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row>
    <row r="359" spans="1:54">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row>
    <row r="360" spans="1:54">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row>
    <row r="361" spans="1:54">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row>
    <row r="362" spans="1:54">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row>
    <row r="363" spans="1:54">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row>
    <row r="364" spans="1:54">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row>
    <row r="365" spans="1:54">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row>
    <row r="366" spans="1:54">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row>
    <row r="367" spans="1:54">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row>
    <row r="368" spans="1:54">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row>
    <row r="369" spans="1:54">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row>
    <row r="370" spans="1:54">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row>
    <row r="371" spans="1:54">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row>
    <row r="372" spans="1:54">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row>
    <row r="373" spans="1:54">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row>
    <row r="374" spans="1:54">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row>
    <row r="375" spans="1:54">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row>
    <row r="376" spans="1:54">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row>
    <row r="377" spans="1:54">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row>
    <row r="378" spans="1:54">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row>
    <row r="379" spans="1:54">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row>
    <row r="380" spans="1:54">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row>
    <row r="381" spans="1:54">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row>
    <row r="382" spans="1:54">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row>
    <row r="383" spans="1:54">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row>
    <row r="384" spans="1:54">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row>
    <row r="385" spans="1:54">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row>
    <row r="386" spans="1:54">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row>
    <row r="387" spans="1:54">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row>
    <row r="388" spans="1:54">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row>
    <row r="389" spans="1:54">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row>
    <row r="390" spans="1:54">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row>
    <row r="391" spans="1:54">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row>
    <row r="392" spans="1:54">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row>
    <row r="393" spans="1:54">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row>
    <row r="394" spans="1:54">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row>
    <row r="395" spans="1:54">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row>
    <row r="396" spans="1:54">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row>
    <row r="397" spans="1:54">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row>
    <row r="398" spans="1:54">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row>
    <row r="399" spans="1:54">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row>
    <row r="400" spans="1:54">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row>
    <row r="401" spans="1:54">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row>
    <row r="402" spans="1:54">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row>
    <row r="403" spans="1:54">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row>
    <row r="404" spans="1:54">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row>
    <row r="405" spans="1:54">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row>
    <row r="406" spans="1:54">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row>
    <row r="407" spans="1:54">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row>
    <row r="408" spans="1:54">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row>
    <row r="409" spans="1:54">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row>
    <row r="410" spans="1:54">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row>
    <row r="411" spans="1:54">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row>
    <row r="412" spans="1:54">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row>
    <row r="413" spans="1:54">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row>
    <row r="414" spans="1:54">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row>
    <row r="415" spans="1:54">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row>
    <row r="416" spans="1:54">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row>
    <row r="417" spans="1:54">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row>
    <row r="418" spans="1:54">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row>
    <row r="419" spans="1:54">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row>
    <row r="420" spans="1:54">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row>
    <row r="421" spans="1:54">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row>
    <row r="422" spans="1:54">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row>
    <row r="423" spans="1:54">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row>
    <row r="424" spans="1:54">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row>
    <row r="425" spans="1:54">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row>
    <row r="426" spans="1:54">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row>
    <row r="427" spans="1:54">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row>
    <row r="428" spans="1:54">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row>
    <row r="429" spans="1:54">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row>
    <row r="430" spans="1:54">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row>
    <row r="431" spans="1:54">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row>
    <row r="432" spans="1:54">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row>
    <row r="433" spans="1:54">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row>
    <row r="434" spans="1:54">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row>
    <row r="435" spans="1:54">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row>
    <row r="436" spans="1:54">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row>
    <row r="437" spans="1:54">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row>
    <row r="438" spans="1:54">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row>
    <row r="439" spans="1:54">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row>
    <row r="440" spans="1:54">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row>
    <row r="441" spans="1:54">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row>
    <row r="442" spans="1:54">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row>
    <row r="443" spans="1:54">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row>
    <row r="444" spans="1:54">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row>
    <row r="445" spans="1:54">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row>
    <row r="446" spans="1:54">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row>
    <row r="447" spans="1:54">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row>
    <row r="448" spans="1:54">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row>
    <row r="449" spans="1:54">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row>
    <row r="450" spans="1:54">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row>
    <row r="451" spans="1:54">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row>
    <row r="452" spans="1:54">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row>
    <row r="453" spans="1:54">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row>
    <row r="454" spans="1:54">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row>
    <row r="455" spans="1:54">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row>
    <row r="456" spans="1:54">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row>
    <row r="457" spans="1:54">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row>
    <row r="458" spans="1:54">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row>
    <row r="459" spans="1:54">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row>
    <row r="460" spans="1:54">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row>
    <row r="461" spans="1:54">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row>
    <row r="462" spans="1:54">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row>
    <row r="463" spans="1:54">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row>
    <row r="464" spans="1:54">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row>
    <row r="465" spans="1:54">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row>
    <row r="466" spans="1:54">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row>
    <row r="467" spans="1:54">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row>
    <row r="468" spans="1:54">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row>
    <row r="469" spans="1:54">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row>
    <row r="470" spans="1:54">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row>
    <row r="471" spans="1:54">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row>
    <row r="472" spans="1:54">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row>
    <row r="473" spans="1:54">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row>
    <row r="474" spans="1:54">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row>
    <row r="475" spans="1:54">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row>
    <row r="476" spans="1:54">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row>
    <row r="477" spans="1:54">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row>
    <row r="478" spans="1:54">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row>
    <row r="479" spans="1:54">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row>
    <row r="480" spans="1:54">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row>
    <row r="481" spans="1:54">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row>
    <row r="482" spans="1:54">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row>
    <row r="483" spans="1:54">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row>
    <row r="484" spans="1:54">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row>
    <row r="485" spans="1:54">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row>
    <row r="486" spans="1:54">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row>
    <row r="487" spans="1:54">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row>
    <row r="488" spans="1:54">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row>
    <row r="489" spans="1:54">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row>
    <row r="490" spans="1:54">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row>
    <row r="491" spans="1:54">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row>
    <row r="492" spans="1:54">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row>
    <row r="493" spans="1:54">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row>
    <row r="494" spans="1:54">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row>
    <row r="495" spans="1:54">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row>
    <row r="496" spans="1:54">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row>
    <row r="497" spans="1:54">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row>
    <row r="498" spans="1:54">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row>
    <row r="499" spans="1:54">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row>
    <row r="500" spans="1:54">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row>
    <row r="501" spans="1:54">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row>
    <row r="502" spans="1:54">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row>
    <row r="503" spans="1:54">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row>
    <row r="504" spans="1:54">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row>
    <row r="505" spans="1:54">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row>
    <row r="506" spans="1:54">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row>
    <row r="507" spans="1:54">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row>
    <row r="508" spans="1:54">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row>
    <row r="509" spans="1:54">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row>
    <row r="510" spans="1:54">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row>
    <row r="511" spans="1:54">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row>
    <row r="512" spans="1:54">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row>
    <row r="513" spans="1:54">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row>
    <row r="514" spans="1:54">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row>
    <row r="515" spans="1:54">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row>
    <row r="516" spans="1:54">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row>
    <row r="517" spans="1:54">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row>
    <row r="518" spans="1:54">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row>
    <row r="519" spans="1:54">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row>
    <row r="520" spans="1:54">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row>
    <row r="521" spans="1:54">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row>
    <row r="522" spans="1:54">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row>
    <row r="523" spans="1:54">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row>
    <row r="524" spans="1:54">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row>
    <row r="525" spans="1:54">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row>
    <row r="526" spans="1:54">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row>
    <row r="527" spans="1:54">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row>
    <row r="528" spans="1:54">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row>
    <row r="529" spans="1:54">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row>
    <row r="530" spans="1:54">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row>
    <row r="531" spans="1:54">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row>
    <row r="532" spans="1:54">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row>
    <row r="533" spans="1:54">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row>
    <row r="534" spans="1:54">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row>
    <row r="535" spans="1:54">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row>
    <row r="536" spans="1:54">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row>
    <row r="537" spans="1:54">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row>
    <row r="538" spans="1:54">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row>
    <row r="539" spans="1:54">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row>
    <row r="540" spans="1:54">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row>
    <row r="541" spans="1:54">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row>
    <row r="542" spans="1:54">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row>
    <row r="543" spans="1:54">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row>
    <row r="544" spans="1:54">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row>
    <row r="545" spans="1:54">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row>
    <row r="546" spans="1:54">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row>
    <row r="547" spans="1:54">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row>
    <row r="548" spans="1:54">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row>
    <row r="549" spans="1:54">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row>
    <row r="550" spans="1:54">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row>
    <row r="551" spans="1:54">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row>
    <row r="552" spans="1:54">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row>
    <row r="553" spans="1:54">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row>
    <row r="554" spans="1:54">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row>
    <row r="555" spans="1:54">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row>
    <row r="556" spans="1:54">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row>
    <row r="557" spans="1:54">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row>
    <row r="558" spans="1:54">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row>
    <row r="559" spans="1:54">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row>
    <row r="560" spans="1:54">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row>
    <row r="561" spans="1:54">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row>
    <row r="562" spans="1:54">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row>
    <row r="563" spans="1:54">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row>
    <row r="564" spans="1:54">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row>
    <row r="565" spans="1:54">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row>
    <row r="566" spans="1:54">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row>
    <row r="567" spans="1:54">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row>
    <row r="568" spans="1:54">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row>
    <row r="569" spans="1:54">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row>
    <row r="570" spans="1:54">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row>
    <row r="571" spans="1:54">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row>
    <row r="572" spans="1:54">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row>
    <row r="573" spans="1:54">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row>
    <row r="574" spans="1:54">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row>
    <row r="575" spans="1:54">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row>
    <row r="576" spans="1:54">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row>
    <row r="577" spans="1:54">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row>
    <row r="578" spans="1:54">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row>
    <row r="579" spans="1:54">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row>
    <row r="580" spans="1:54">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row>
    <row r="581" spans="1:54">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row>
    <row r="582" spans="1:54">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row>
    <row r="583" spans="1:54">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row>
    <row r="584" spans="1:54">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row>
    <row r="585" spans="1:54">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row>
    <row r="586" spans="1:54">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row>
    <row r="587" spans="1:54">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row>
    <row r="588" spans="1:54">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row>
    <row r="589" spans="1:54">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row>
    <row r="590" spans="1:54">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row>
    <row r="591" spans="1:54">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row>
    <row r="592" spans="1:54">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row>
    <row r="593" spans="1:54">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row>
    <row r="594" spans="1:54">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row>
    <row r="595" spans="1:54">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row>
    <row r="596" spans="1:54">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row>
    <row r="597" spans="1:54">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row>
    <row r="598" spans="1:54">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row>
    <row r="599" spans="1:54">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row>
    <row r="600" spans="1:54">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row>
    <row r="601" spans="1:54">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row>
    <row r="602" spans="1:54">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row>
    <row r="603" spans="1:54">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row>
    <row r="604" spans="1:54">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row>
    <row r="605" spans="1:54">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row>
    <row r="606" spans="1:54">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row>
    <row r="607" spans="1:54">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row>
    <row r="608" spans="1:54">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row>
    <row r="609" spans="1:54">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row>
    <row r="610" spans="1:54">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row>
    <row r="611" spans="1:54">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row>
    <row r="612" spans="1:54">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row>
    <row r="613" spans="1:54">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row>
    <row r="614" spans="1:54">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row>
    <row r="615" spans="1:54">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row>
    <row r="616" spans="1:54">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row>
    <row r="617" spans="1:54">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row>
    <row r="618" spans="1:54">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row>
    <row r="619" spans="1:54">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row>
    <row r="620" spans="1:54">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row>
    <row r="621" spans="1:54">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row>
    <row r="622" spans="1:54">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row>
    <row r="623" spans="1:54">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row>
    <row r="624" spans="1:54">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row>
    <row r="625" spans="1:54">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row>
    <row r="626" spans="1:54">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row>
    <row r="627" spans="1:54">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row>
    <row r="628" spans="1:54">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row>
    <row r="629" spans="1:54">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row>
    <row r="630" spans="1:54">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row>
    <row r="631" spans="1:54">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row>
    <row r="632" spans="1:54">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row>
    <row r="633" spans="1:54">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row>
    <row r="634" spans="1:54">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row>
    <row r="635" spans="1:54">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row>
    <row r="636" spans="1:54">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row>
    <row r="637" spans="1:54">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row>
    <row r="638" spans="1:54">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row>
    <row r="639" spans="1:54">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row>
    <row r="640" spans="1:54">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row>
    <row r="641" spans="1:54">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row>
    <row r="642" spans="1:54">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row>
    <row r="643" spans="1:54">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row>
    <row r="644" spans="1:54">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c r="AS644" s="52"/>
      <c r="AT644" s="52"/>
      <c r="AU644" s="52"/>
      <c r="AV644" s="52"/>
      <c r="AW644" s="52"/>
      <c r="AX644" s="52"/>
      <c r="AY644" s="52"/>
      <c r="AZ644" s="52"/>
      <c r="BA644" s="52"/>
      <c r="BB644" s="52"/>
    </row>
    <row r="645" spans="1:54">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c r="AS645" s="52"/>
      <c r="AT645" s="52"/>
      <c r="AU645" s="52"/>
      <c r="AV645" s="52"/>
      <c r="AW645" s="52"/>
      <c r="AX645" s="52"/>
      <c r="AY645" s="52"/>
      <c r="AZ645" s="52"/>
      <c r="BA645" s="52"/>
      <c r="BB645" s="52"/>
    </row>
    <row r="646" spans="1:54">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c r="AS646" s="52"/>
      <c r="AT646" s="52"/>
      <c r="AU646" s="52"/>
      <c r="AV646" s="52"/>
      <c r="AW646" s="52"/>
      <c r="AX646" s="52"/>
      <c r="AY646" s="52"/>
      <c r="AZ646" s="52"/>
      <c r="BA646" s="52"/>
      <c r="BB646" s="52"/>
    </row>
    <row r="647" spans="1:54">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c r="AS647" s="52"/>
      <c r="AT647" s="52"/>
      <c r="AU647" s="52"/>
      <c r="AV647" s="52"/>
      <c r="AW647" s="52"/>
      <c r="AX647" s="52"/>
      <c r="AY647" s="52"/>
      <c r="AZ647" s="52"/>
      <c r="BA647" s="52"/>
      <c r="BB647" s="52"/>
    </row>
    <row r="648" spans="1:54">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c r="AS648" s="52"/>
      <c r="AT648" s="52"/>
      <c r="AU648" s="52"/>
      <c r="AV648" s="52"/>
      <c r="AW648" s="52"/>
      <c r="AX648" s="52"/>
      <c r="AY648" s="52"/>
      <c r="AZ648" s="52"/>
      <c r="BA648" s="52"/>
      <c r="BB648" s="52"/>
    </row>
    <row r="649" spans="1:54">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c r="AS649" s="52"/>
      <c r="AT649" s="52"/>
      <c r="AU649" s="52"/>
      <c r="AV649" s="52"/>
      <c r="AW649" s="52"/>
      <c r="AX649" s="52"/>
      <c r="AY649" s="52"/>
      <c r="AZ649" s="52"/>
      <c r="BA649" s="52"/>
      <c r="BB649" s="52"/>
    </row>
    <row r="650" spans="1:54">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c r="AS650" s="52"/>
      <c r="AT650" s="52"/>
      <c r="AU650" s="52"/>
      <c r="AV650" s="52"/>
      <c r="AW650" s="52"/>
      <c r="AX650" s="52"/>
      <c r="AY650" s="52"/>
      <c r="AZ650" s="52"/>
      <c r="BA650" s="52"/>
      <c r="BB650" s="52"/>
    </row>
    <row r="651" spans="1:54">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c r="AS651" s="52"/>
      <c r="AT651" s="52"/>
      <c r="AU651" s="52"/>
      <c r="AV651" s="52"/>
      <c r="AW651" s="52"/>
      <c r="AX651" s="52"/>
      <c r="AY651" s="52"/>
      <c r="AZ651" s="52"/>
      <c r="BA651" s="52"/>
      <c r="BB651" s="52"/>
    </row>
    <row r="652" spans="1:54">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c r="AS652" s="52"/>
      <c r="AT652" s="52"/>
      <c r="AU652" s="52"/>
      <c r="AV652" s="52"/>
      <c r="AW652" s="52"/>
      <c r="AX652" s="52"/>
      <c r="AY652" s="52"/>
      <c r="AZ652" s="52"/>
      <c r="BA652" s="52"/>
      <c r="BB652" s="52"/>
    </row>
    <row r="653" spans="1:54">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c r="AS653" s="52"/>
      <c r="AT653" s="52"/>
      <c r="AU653" s="52"/>
      <c r="AV653" s="52"/>
      <c r="AW653" s="52"/>
      <c r="AX653" s="52"/>
      <c r="AY653" s="52"/>
      <c r="AZ653" s="52"/>
      <c r="BA653" s="52"/>
      <c r="BB653" s="52"/>
    </row>
    <row r="654" spans="1:54">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c r="AS654" s="52"/>
      <c r="AT654" s="52"/>
      <c r="AU654" s="52"/>
      <c r="AV654" s="52"/>
      <c r="AW654" s="52"/>
      <c r="AX654" s="52"/>
      <c r="AY654" s="52"/>
      <c r="AZ654" s="52"/>
      <c r="BA654" s="52"/>
      <c r="BB654" s="52"/>
    </row>
    <row r="655" spans="1:54">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c r="AS655" s="52"/>
      <c r="AT655" s="52"/>
      <c r="AU655" s="52"/>
      <c r="AV655" s="52"/>
      <c r="AW655" s="52"/>
      <c r="AX655" s="52"/>
      <c r="AY655" s="52"/>
      <c r="AZ655" s="52"/>
      <c r="BA655" s="52"/>
      <c r="BB655" s="52"/>
    </row>
    <row r="656" spans="1:54">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c r="AS656" s="52"/>
      <c r="AT656" s="52"/>
      <c r="AU656" s="52"/>
      <c r="AV656" s="52"/>
      <c r="AW656" s="52"/>
      <c r="AX656" s="52"/>
      <c r="AY656" s="52"/>
      <c r="AZ656" s="52"/>
      <c r="BA656" s="52"/>
      <c r="BB656" s="52"/>
    </row>
    <row r="657" spans="1:54">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c r="AS657" s="52"/>
      <c r="AT657" s="52"/>
      <c r="AU657" s="52"/>
      <c r="AV657" s="52"/>
      <c r="AW657" s="52"/>
      <c r="AX657" s="52"/>
      <c r="AY657" s="52"/>
      <c r="AZ657" s="52"/>
      <c r="BA657" s="52"/>
      <c r="BB657" s="52"/>
    </row>
    <row r="658" spans="1:54">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c r="AS658" s="52"/>
      <c r="AT658" s="52"/>
      <c r="AU658" s="52"/>
      <c r="AV658" s="52"/>
      <c r="AW658" s="52"/>
      <c r="AX658" s="52"/>
      <c r="AY658" s="52"/>
      <c r="AZ658" s="52"/>
      <c r="BA658" s="52"/>
      <c r="BB658" s="52"/>
    </row>
    <row r="659" spans="1:54">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c r="AS659" s="52"/>
      <c r="AT659" s="52"/>
      <c r="AU659" s="52"/>
      <c r="AV659" s="52"/>
      <c r="AW659" s="52"/>
      <c r="AX659" s="52"/>
      <c r="AY659" s="52"/>
      <c r="AZ659" s="52"/>
      <c r="BA659" s="52"/>
      <c r="BB659" s="52"/>
    </row>
    <row r="660" spans="1:54">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c r="AS660" s="52"/>
      <c r="AT660" s="52"/>
      <c r="AU660" s="52"/>
      <c r="AV660" s="52"/>
      <c r="AW660" s="52"/>
      <c r="AX660" s="52"/>
      <c r="AY660" s="52"/>
      <c r="AZ660" s="52"/>
      <c r="BA660" s="52"/>
      <c r="BB660" s="52"/>
    </row>
    <row r="661" spans="1:54">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c r="AS661" s="52"/>
      <c r="AT661" s="52"/>
      <c r="AU661" s="52"/>
      <c r="AV661" s="52"/>
      <c r="AW661" s="52"/>
      <c r="AX661" s="52"/>
      <c r="AY661" s="52"/>
      <c r="AZ661" s="52"/>
      <c r="BA661" s="52"/>
      <c r="BB661" s="52"/>
    </row>
    <row r="662" spans="1:54">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c r="AS662" s="52"/>
      <c r="AT662" s="52"/>
      <c r="AU662" s="52"/>
      <c r="AV662" s="52"/>
      <c r="AW662" s="52"/>
      <c r="AX662" s="52"/>
      <c r="AY662" s="52"/>
      <c r="AZ662" s="52"/>
      <c r="BA662" s="52"/>
      <c r="BB662" s="52"/>
    </row>
    <row r="663" spans="1:54">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c r="AS663" s="52"/>
      <c r="AT663" s="52"/>
      <c r="AU663" s="52"/>
      <c r="AV663" s="52"/>
      <c r="AW663" s="52"/>
      <c r="AX663" s="52"/>
      <c r="AY663" s="52"/>
      <c r="AZ663" s="52"/>
      <c r="BA663" s="52"/>
      <c r="BB663" s="52"/>
    </row>
    <row r="664" spans="1:54">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c r="AS664" s="52"/>
      <c r="AT664" s="52"/>
      <c r="AU664" s="52"/>
      <c r="AV664" s="52"/>
      <c r="AW664" s="52"/>
      <c r="AX664" s="52"/>
      <c r="AY664" s="52"/>
      <c r="AZ664" s="52"/>
      <c r="BA664" s="52"/>
      <c r="BB664" s="52"/>
    </row>
    <row r="665" spans="1:54">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c r="AS665" s="52"/>
      <c r="AT665" s="52"/>
      <c r="AU665" s="52"/>
      <c r="AV665" s="52"/>
      <c r="AW665" s="52"/>
      <c r="AX665" s="52"/>
      <c r="AY665" s="52"/>
      <c r="AZ665" s="52"/>
      <c r="BA665" s="52"/>
      <c r="BB665" s="52"/>
    </row>
    <row r="666" spans="1:54">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c r="AS666" s="52"/>
      <c r="AT666" s="52"/>
      <c r="AU666" s="52"/>
      <c r="AV666" s="52"/>
      <c r="AW666" s="52"/>
      <c r="AX666" s="52"/>
      <c r="AY666" s="52"/>
      <c r="AZ666" s="52"/>
      <c r="BA666" s="52"/>
      <c r="BB666" s="52"/>
    </row>
    <row r="667" spans="1:54">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c r="AS667" s="52"/>
      <c r="AT667" s="52"/>
      <c r="AU667" s="52"/>
      <c r="AV667" s="52"/>
      <c r="AW667" s="52"/>
      <c r="AX667" s="52"/>
      <c r="AY667" s="52"/>
      <c r="AZ667" s="52"/>
      <c r="BA667" s="52"/>
      <c r="BB667" s="52"/>
    </row>
    <row r="668" spans="1:54">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c r="AS668" s="52"/>
      <c r="AT668" s="52"/>
      <c r="AU668" s="52"/>
      <c r="AV668" s="52"/>
      <c r="AW668" s="52"/>
      <c r="AX668" s="52"/>
      <c r="AY668" s="52"/>
      <c r="AZ668" s="52"/>
      <c r="BA668" s="52"/>
      <c r="BB668" s="52"/>
    </row>
    <row r="669" spans="1:54">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c r="AS669" s="52"/>
      <c r="AT669" s="52"/>
      <c r="AU669" s="52"/>
      <c r="AV669" s="52"/>
      <c r="AW669" s="52"/>
      <c r="AX669" s="52"/>
      <c r="AY669" s="52"/>
      <c r="AZ669" s="52"/>
      <c r="BA669" s="52"/>
      <c r="BB669" s="52"/>
    </row>
    <row r="670" spans="1:54">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c r="AS670" s="52"/>
      <c r="AT670" s="52"/>
      <c r="AU670" s="52"/>
      <c r="AV670" s="52"/>
      <c r="AW670" s="52"/>
      <c r="AX670" s="52"/>
      <c r="AY670" s="52"/>
      <c r="AZ670" s="52"/>
      <c r="BA670" s="52"/>
      <c r="BB670" s="52"/>
    </row>
    <row r="671" spans="1:54">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c r="AS671" s="52"/>
      <c r="AT671" s="52"/>
      <c r="AU671" s="52"/>
      <c r="AV671" s="52"/>
      <c r="AW671" s="52"/>
      <c r="AX671" s="52"/>
      <c r="AY671" s="52"/>
      <c r="AZ671" s="52"/>
      <c r="BA671" s="52"/>
      <c r="BB671" s="52"/>
    </row>
    <row r="672" spans="1:54">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c r="AS672" s="52"/>
      <c r="AT672" s="52"/>
      <c r="AU672" s="52"/>
      <c r="AV672" s="52"/>
      <c r="AW672" s="52"/>
      <c r="AX672" s="52"/>
      <c r="AY672" s="52"/>
      <c r="AZ672" s="52"/>
      <c r="BA672" s="52"/>
      <c r="BB672" s="52"/>
    </row>
    <row r="673" spans="1:54">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c r="AS673" s="52"/>
      <c r="AT673" s="52"/>
      <c r="AU673" s="52"/>
      <c r="AV673" s="52"/>
      <c r="AW673" s="52"/>
      <c r="AX673" s="52"/>
      <c r="AY673" s="52"/>
      <c r="AZ673" s="52"/>
      <c r="BA673" s="52"/>
      <c r="BB673" s="52"/>
    </row>
    <row r="674" spans="1:54">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c r="AS674" s="52"/>
      <c r="AT674" s="52"/>
      <c r="AU674" s="52"/>
      <c r="AV674" s="52"/>
      <c r="AW674" s="52"/>
      <c r="AX674" s="52"/>
      <c r="AY674" s="52"/>
      <c r="AZ674" s="52"/>
      <c r="BA674" s="52"/>
      <c r="BB674" s="52"/>
    </row>
    <row r="675" spans="1:54">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c r="AS675" s="52"/>
      <c r="AT675" s="52"/>
      <c r="AU675" s="52"/>
      <c r="AV675" s="52"/>
      <c r="AW675" s="52"/>
      <c r="AX675" s="52"/>
      <c r="AY675" s="52"/>
      <c r="AZ675" s="52"/>
      <c r="BA675" s="52"/>
      <c r="BB675" s="52"/>
    </row>
    <row r="676" spans="1:54">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c r="AS676" s="52"/>
      <c r="AT676" s="52"/>
      <c r="AU676" s="52"/>
      <c r="AV676" s="52"/>
      <c r="AW676" s="52"/>
      <c r="AX676" s="52"/>
      <c r="AY676" s="52"/>
      <c r="AZ676" s="52"/>
      <c r="BA676" s="52"/>
      <c r="BB676" s="52"/>
    </row>
    <row r="677" spans="1:54">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c r="AS677" s="52"/>
      <c r="AT677" s="52"/>
      <c r="AU677" s="52"/>
      <c r="AV677" s="52"/>
      <c r="AW677" s="52"/>
      <c r="AX677" s="52"/>
      <c r="AY677" s="52"/>
      <c r="AZ677" s="52"/>
      <c r="BA677" s="52"/>
      <c r="BB677" s="52"/>
    </row>
    <row r="678" spans="1:54">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c r="AS678" s="52"/>
      <c r="AT678" s="52"/>
      <c r="AU678" s="52"/>
      <c r="AV678" s="52"/>
      <c r="AW678" s="52"/>
      <c r="AX678" s="52"/>
      <c r="AY678" s="52"/>
      <c r="AZ678" s="52"/>
      <c r="BA678" s="52"/>
      <c r="BB678" s="52"/>
    </row>
    <row r="679" spans="1:54">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c r="AS679" s="52"/>
      <c r="AT679" s="52"/>
      <c r="AU679" s="52"/>
      <c r="AV679" s="52"/>
      <c r="AW679" s="52"/>
      <c r="AX679" s="52"/>
      <c r="AY679" s="52"/>
      <c r="AZ679" s="52"/>
      <c r="BA679" s="52"/>
      <c r="BB679" s="52"/>
    </row>
    <row r="680" spans="1:54">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c r="AS680" s="52"/>
      <c r="AT680" s="52"/>
      <c r="AU680" s="52"/>
      <c r="AV680" s="52"/>
      <c r="AW680" s="52"/>
      <c r="AX680" s="52"/>
      <c r="AY680" s="52"/>
      <c r="AZ680" s="52"/>
      <c r="BA680" s="52"/>
      <c r="BB680" s="52"/>
    </row>
    <row r="681" spans="1:54">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c r="AS681" s="52"/>
      <c r="AT681" s="52"/>
      <c r="AU681" s="52"/>
      <c r="AV681" s="52"/>
      <c r="AW681" s="52"/>
      <c r="AX681" s="52"/>
      <c r="AY681" s="52"/>
      <c r="AZ681" s="52"/>
      <c r="BA681" s="52"/>
      <c r="BB681" s="52"/>
    </row>
    <row r="682" spans="1:54">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c r="AS682" s="52"/>
      <c r="AT682" s="52"/>
      <c r="AU682" s="52"/>
      <c r="AV682" s="52"/>
      <c r="AW682" s="52"/>
      <c r="AX682" s="52"/>
      <c r="AY682" s="52"/>
      <c r="AZ682" s="52"/>
      <c r="BA682" s="52"/>
      <c r="BB682" s="52"/>
    </row>
    <row r="683" spans="1:54">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c r="AS683" s="52"/>
      <c r="AT683" s="52"/>
      <c r="AU683" s="52"/>
      <c r="AV683" s="52"/>
      <c r="AW683" s="52"/>
      <c r="AX683" s="52"/>
      <c r="AY683" s="52"/>
      <c r="AZ683" s="52"/>
      <c r="BA683" s="52"/>
      <c r="BB683" s="52"/>
    </row>
    <row r="684" spans="1:54">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c r="AS684" s="52"/>
      <c r="AT684" s="52"/>
      <c r="AU684" s="52"/>
      <c r="AV684" s="52"/>
      <c r="AW684" s="52"/>
      <c r="AX684" s="52"/>
      <c r="AY684" s="52"/>
      <c r="AZ684" s="52"/>
      <c r="BA684" s="52"/>
      <c r="BB684" s="52"/>
    </row>
    <row r="685" spans="1:54">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c r="AS685" s="52"/>
      <c r="AT685" s="52"/>
      <c r="AU685" s="52"/>
      <c r="AV685" s="52"/>
      <c r="AW685" s="52"/>
      <c r="AX685" s="52"/>
      <c r="AY685" s="52"/>
      <c r="AZ685" s="52"/>
      <c r="BA685" s="52"/>
      <c r="BB685" s="52"/>
    </row>
    <row r="686" spans="1:54">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c r="AS686" s="52"/>
      <c r="AT686" s="52"/>
      <c r="AU686" s="52"/>
      <c r="AV686" s="52"/>
      <c r="AW686" s="52"/>
      <c r="AX686" s="52"/>
      <c r="AY686" s="52"/>
      <c r="AZ686" s="52"/>
      <c r="BA686" s="52"/>
      <c r="BB686" s="52"/>
    </row>
    <row r="687" spans="1:54">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c r="AS687" s="52"/>
      <c r="AT687" s="52"/>
      <c r="AU687" s="52"/>
      <c r="AV687" s="52"/>
      <c r="AW687" s="52"/>
      <c r="AX687" s="52"/>
      <c r="AY687" s="52"/>
      <c r="AZ687" s="52"/>
      <c r="BA687" s="52"/>
      <c r="BB687" s="52"/>
    </row>
    <row r="688" spans="1:54">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c r="AS688" s="52"/>
      <c r="AT688" s="52"/>
      <c r="AU688" s="52"/>
      <c r="AV688" s="52"/>
      <c r="AW688" s="52"/>
      <c r="AX688" s="52"/>
      <c r="AY688" s="52"/>
      <c r="AZ688" s="52"/>
      <c r="BA688" s="52"/>
      <c r="BB688" s="52"/>
    </row>
    <row r="689" spans="1:54">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c r="AS689" s="52"/>
      <c r="AT689" s="52"/>
      <c r="AU689" s="52"/>
      <c r="AV689" s="52"/>
      <c r="AW689" s="52"/>
      <c r="AX689" s="52"/>
      <c r="AY689" s="52"/>
      <c r="AZ689" s="52"/>
      <c r="BA689" s="52"/>
      <c r="BB689" s="52"/>
    </row>
    <row r="690" spans="1:54">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c r="AS690" s="52"/>
      <c r="AT690" s="52"/>
      <c r="AU690" s="52"/>
      <c r="AV690" s="52"/>
      <c r="AW690" s="52"/>
      <c r="AX690" s="52"/>
      <c r="AY690" s="52"/>
      <c r="AZ690" s="52"/>
      <c r="BA690" s="52"/>
      <c r="BB690" s="52"/>
    </row>
    <row r="691" spans="1:54">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c r="AS691" s="52"/>
      <c r="AT691" s="52"/>
      <c r="AU691" s="52"/>
      <c r="AV691" s="52"/>
      <c r="AW691" s="52"/>
      <c r="AX691" s="52"/>
      <c r="AY691" s="52"/>
      <c r="AZ691" s="52"/>
      <c r="BA691" s="52"/>
      <c r="BB691" s="52"/>
    </row>
    <row r="692" spans="1:54">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c r="AS692" s="52"/>
      <c r="AT692" s="52"/>
      <c r="AU692" s="52"/>
      <c r="AV692" s="52"/>
      <c r="AW692" s="52"/>
      <c r="AX692" s="52"/>
      <c r="AY692" s="52"/>
      <c r="AZ692" s="52"/>
      <c r="BA692" s="52"/>
      <c r="BB692" s="52"/>
    </row>
    <row r="693" spans="1:54">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c r="AS693" s="52"/>
      <c r="AT693" s="52"/>
      <c r="AU693" s="52"/>
      <c r="AV693" s="52"/>
      <c r="AW693" s="52"/>
      <c r="AX693" s="52"/>
      <c r="AY693" s="52"/>
      <c r="AZ693" s="52"/>
      <c r="BA693" s="52"/>
      <c r="BB693" s="52"/>
    </row>
    <row r="694" spans="1:54">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c r="AS694" s="52"/>
      <c r="AT694" s="52"/>
      <c r="AU694" s="52"/>
      <c r="AV694" s="52"/>
      <c r="AW694" s="52"/>
      <c r="AX694" s="52"/>
      <c r="AY694" s="52"/>
      <c r="AZ694" s="52"/>
      <c r="BA694" s="52"/>
      <c r="BB694" s="52"/>
    </row>
    <row r="695" spans="1:54">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c r="AS695" s="52"/>
      <c r="AT695" s="52"/>
      <c r="AU695" s="52"/>
      <c r="AV695" s="52"/>
      <c r="AW695" s="52"/>
      <c r="AX695" s="52"/>
      <c r="AY695" s="52"/>
      <c r="AZ695" s="52"/>
      <c r="BA695" s="52"/>
      <c r="BB695" s="52"/>
    </row>
    <row r="696" spans="1:54">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c r="AS696" s="52"/>
      <c r="AT696" s="52"/>
      <c r="AU696" s="52"/>
      <c r="AV696" s="52"/>
      <c r="AW696" s="52"/>
      <c r="AX696" s="52"/>
      <c r="AY696" s="52"/>
      <c r="AZ696" s="52"/>
      <c r="BA696" s="52"/>
      <c r="BB696" s="52"/>
    </row>
    <row r="697" spans="1:54">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c r="AS697" s="52"/>
      <c r="AT697" s="52"/>
      <c r="AU697" s="52"/>
      <c r="AV697" s="52"/>
      <c r="AW697" s="52"/>
      <c r="AX697" s="52"/>
      <c r="AY697" s="52"/>
      <c r="AZ697" s="52"/>
      <c r="BA697" s="52"/>
      <c r="BB697" s="52"/>
    </row>
    <row r="698" spans="1:54">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c r="AS698" s="52"/>
      <c r="AT698" s="52"/>
      <c r="AU698" s="52"/>
      <c r="AV698" s="52"/>
      <c r="AW698" s="52"/>
      <c r="AX698" s="52"/>
      <c r="AY698" s="52"/>
      <c r="AZ698" s="52"/>
      <c r="BA698" s="52"/>
      <c r="BB698" s="52"/>
    </row>
    <row r="699" spans="1:54">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c r="AS699" s="52"/>
      <c r="AT699" s="52"/>
      <c r="AU699" s="52"/>
      <c r="AV699" s="52"/>
      <c r="AW699" s="52"/>
      <c r="AX699" s="52"/>
      <c r="AY699" s="52"/>
      <c r="AZ699" s="52"/>
      <c r="BA699" s="52"/>
      <c r="BB699" s="52"/>
    </row>
    <row r="700" spans="1:54">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c r="AS700" s="52"/>
      <c r="AT700" s="52"/>
      <c r="AU700" s="52"/>
      <c r="AV700" s="52"/>
      <c r="AW700" s="52"/>
      <c r="AX700" s="52"/>
      <c r="AY700" s="52"/>
      <c r="AZ700" s="52"/>
      <c r="BA700" s="52"/>
      <c r="BB700" s="52"/>
    </row>
    <row r="701" spans="1:54">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c r="AS701" s="52"/>
      <c r="AT701" s="52"/>
      <c r="AU701" s="52"/>
      <c r="AV701" s="52"/>
      <c r="AW701" s="52"/>
      <c r="AX701" s="52"/>
      <c r="AY701" s="52"/>
      <c r="AZ701" s="52"/>
      <c r="BA701" s="52"/>
      <c r="BB701" s="52"/>
    </row>
    <row r="702" spans="1:54">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c r="AS702" s="52"/>
      <c r="AT702" s="52"/>
      <c r="AU702" s="52"/>
      <c r="AV702" s="52"/>
      <c r="AW702" s="52"/>
      <c r="AX702" s="52"/>
      <c r="AY702" s="52"/>
      <c r="AZ702" s="52"/>
      <c r="BA702" s="52"/>
      <c r="BB702" s="52"/>
    </row>
    <row r="703" spans="1:54">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c r="AS703" s="52"/>
      <c r="AT703" s="52"/>
      <c r="AU703" s="52"/>
      <c r="AV703" s="52"/>
      <c r="AW703" s="52"/>
      <c r="AX703" s="52"/>
      <c r="AY703" s="52"/>
      <c r="AZ703" s="52"/>
      <c r="BA703" s="52"/>
      <c r="BB703" s="52"/>
    </row>
    <row r="704" spans="1:54">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c r="AS704" s="52"/>
      <c r="AT704" s="52"/>
      <c r="AU704" s="52"/>
      <c r="AV704" s="52"/>
      <c r="AW704" s="52"/>
      <c r="AX704" s="52"/>
      <c r="AY704" s="52"/>
      <c r="AZ704" s="52"/>
      <c r="BA704" s="52"/>
      <c r="BB704" s="52"/>
    </row>
    <row r="705" spans="1:54">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c r="AS705" s="52"/>
      <c r="AT705" s="52"/>
      <c r="AU705" s="52"/>
      <c r="AV705" s="52"/>
      <c r="AW705" s="52"/>
      <c r="AX705" s="52"/>
      <c r="AY705" s="52"/>
      <c r="AZ705" s="52"/>
      <c r="BA705" s="52"/>
      <c r="BB705" s="52"/>
    </row>
    <row r="706" spans="1:54">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c r="AS706" s="52"/>
      <c r="AT706" s="52"/>
      <c r="AU706" s="52"/>
      <c r="AV706" s="52"/>
      <c r="AW706" s="52"/>
      <c r="AX706" s="52"/>
      <c r="AY706" s="52"/>
      <c r="AZ706" s="52"/>
      <c r="BA706" s="52"/>
      <c r="BB706" s="52"/>
    </row>
    <row r="707" spans="1:54">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c r="AS707" s="52"/>
      <c r="AT707" s="52"/>
      <c r="AU707" s="52"/>
      <c r="AV707" s="52"/>
      <c r="AW707" s="52"/>
      <c r="AX707" s="52"/>
      <c r="AY707" s="52"/>
      <c r="AZ707" s="52"/>
      <c r="BA707" s="52"/>
      <c r="BB707" s="52"/>
    </row>
    <row r="708" spans="1:54">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c r="AS708" s="52"/>
      <c r="AT708" s="52"/>
      <c r="AU708" s="52"/>
      <c r="AV708" s="52"/>
      <c r="AW708" s="52"/>
      <c r="AX708" s="52"/>
      <c r="AY708" s="52"/>
      <c r="AZ708" s="52"/>
      <c r="BA708" s="52"/>
      <c r="BB708" s="52"/>
    </row>
    <row r="709" spans="1:54">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c r="AS709" s="52"/>
      <c r="AT709" s="52"/>
      <c r="AU709" s="52"/>
      <c r="AV709" s="52"/>
      <c r="AW709" s="52"/>
      <c r="AX709" s="52"/>
      <c r="AY709" s="52"/>
      <c r="AZ709" s="52"/>
      <c r="BA709" s="52"/>
      <c r="BB709" s="52"/>
    </row>
    <row r="710" spans="1:54">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c r="AS710" s="52"/>
      <c r="AT710" s="52"/>
      <c r="AU710" s="52"/>
      <c r="AV710" s="52"/>
      <c r="AW710" s="52"/>
      <c r="AX710" s="52"/>
      <c r="AY710" s="52"/>
      <c r="AZ710" s="52"/>
      <c r="BA710" s="52"/>
      <c r="BB710" s="52"/>
    </row>
    <row r="711" spans="1:54">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c r="AS711" s="52"/>
      <c r="AT711" s="52"/>
      <c r="AU711" s="52"/>
      <c r="AV711" s="52"/>
      <c r="AW711" s="52"/>
      <c r="AX711" s="52"/>
      <c r="AY711" s="52"/>
      <c r="AZ711" s="52"/>
      <c r="BA711" s="52"/>
      <c r="BB711" s="52"/>
    </row>
    <row r="712" spans="1:54">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c r="AS712" s="52"/>
      <c r="AT712" s="52"/>
      <c r="AU712" s="52"/>
      <c r="AV712" s="52"/>
      <c r="AW712" s="52"/>
      <c r="AX712" s="52"/>
      <c r="AY712" s="52"/>
      <c r="AZ712" s="52"/>
      <c r="BA712" s="52"/>
      <c r="BB712" s="52"/>
    </row>
    <row r="713" spans="1:54">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c r="AS713" s="52"/>
      <c r="AT713" s="52"/>
      <c r="AU713" s="52"/>
      <c r="AV713" s="52"/>
      <c r="AW713" s="52"/>
      <c r="AX713" s="52"/>
      <c r="AY713" s="52"/>
      <c r="AZ713" s="52"/>
      <c r="BA713" s="52"/>
      <c r="BB713" s="52"/>
    </row>
    <row r="714" spans="1:54">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c r="AS714" s="52"/>
      <c r="AT714" s="52"/>
      <c r="AU714" s="52"/>
      <c r="AV714" s="52"/>
      <c r="AW714" s="52"/>
      <c r="AX714" s="52"/>
      <c r="AY714" s="52"/>
      <c r="AZ714" s="52"/>
      <c r="BA714" s="52"/>
      <c r="BB714" s="52"/>
    </row>
    <row r="715" spans="1:54">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c r="AS715" s="52"/>
      <c r="AT715" s="52"/>
      <c r="AU715" s="52"/>
      <c r="AV715" s="52"/>
      <c r="AW715" s="52"/>
      <c r="AX715" s="52"/>
      <c r="AY715" s="52"/>
      <c r="AZ715" s="52"/>
      <c r="BA715" s="52"/>
      <c r="BB715" s="52"/>
    </row>
    <row r="716" spans="1:54">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c r="AS716" s="52"/>
      <c r="AT716" s="52"/>
      <c r="AU716" s="52"/>
      <c r="AV716" s="52"/>
      <c r="AW716" s="52"/>
      <c r="AX716" s="52"/>
      <c r="AY716" s="52"/>
      <c r="AZ716" s="52"/>
      <c r="BA716" s="52"/>
      <c r="BB716" s="52"/>
    </row>
    <row r="717" spans="1:54">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c r="AS717" s="52"/>
      <c r="AT717" s="52"/>
      <c r="AU717" s="52"/>
      <c r="AV717" s="52"/>
      <c r="AW717" s="52"/>
      <c r="AX717" s="52"/>
      <c r="AY717" s="52"/>
      <c r="AZ717" s="52"/>
      <c r="BA717" s="52"/>
      <c r="BB717" s="52"/>
    </row>
    <row r="718" spans="1:54">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c r="AS718" s="52"/>
      <c r="AT718" s="52"/>
      <c r="AU718" s="52"/>
      <c r="AV718" s="52"/>
      <c r="AW718" s="52"/>
      <c r="AX718" s="52"/>
      <c r="AY718" s="52"/>
      <c r="AZ718" s="52"/>
      <c r="BA718" s="52"/>
      <c r="BB718" s="52"/>
    </row>
    <row r="719" spans="1:54">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c r="AS719" s="52"/>
      <c r="AT719" s="52"/>
      <c r="AU719" s="52"/>
      <c r="AV719" s="52"/>
      <c r="AW719" s="52"/>
      <c r="AX719" s="52"/>
      <c r="AY719" s="52"/>
      <c r="AZ719" s="52"/>
      <c r="BA719" s="52"/>
      <c r="BB719" s="52"/>
    </row>
    <row r="720" spans="1:54">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c r="AS720" s="52"/>
      <c r="AT720" s="52"/>
      <c r="AU720" s="52"/>
      <c r="AV720" s="52"/>
      <c r="AW720" s="52"/>
      <c r="AX720" s="52"/>
      <c r="AY720" s="52"/>
      <c r="AZ720" s="52"/>
      <c r="BA720" s="52"/>
      <c r="BB720" s="52"/>
    </row>
    <row r="721" spans="1:54">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c r="AS721" s="52"/>
      <c r="AT721" s="52"/>
      <c r="AU721" s="52"/>
      <c r="AV721" s="52"/>
      <c r="AW721" s="52"/>
      <c r="AX721" s="52"/>
      <c r="AY721" s="52"/>
      <c r="AZ721" s="52"/>
      <c r="BA721" s="52"/>
      <c r="BB721" s="52"/>
    </row>
    <row r="722" spans="1:54">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c r="AS722" s="52"/>
      <c r="AT722" s="52"/>
      <c r="AU722" s="52"/>
      <c r="AV722" s="52"/>
      <c r="AW722" s="52"/>
      <c r="AX722" s="52"/>
      <c r="AY722" s="52"/>
      <c r="AZ722" s="52"/>
      <c r="BA722" s="52"/>
      <c r="BB722" s="52"/>
    </row>
    <row r="723" spans="1:54">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c r="AS723" s="52"/>
      <c r="AT723" s="52"/>
      <c r="AU723" s="52"/>
      <c r="AV723" s="52"/>
      <c r="AW723" s="52"/>
      <c r="AX723" s="52"/>
      <c r="AY723" s="52"/>
      <c r="AZ723" s="52"/>
      <c r="BA723" s="52"/>
      <c r="BB723" s="52"/>
    </row>
    <row r="724" spans="1:54">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c r="AS724" s="52"/>
      <c r="AT724" s="52"/>
      <c r="AU724" s="52"/>
      <c r="AV724" s="52"/>
      <c r="AW724" s="52"/>
      <c r="AX724" s="52"/>
      <c r="AY724" s="52"/>
      <c r="AZ724" s="52"/>
      <c r="BA724" s="52"/>
      <c r="BB724" s="52"/>
    </row>
    <row r="725" spans="1:54">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c r="AS725" s="52"/>
      <c r="AT725" s="52"/>
      <c r="AU725" s="52"/>
      <c r="AV725" s="52"/>
      <c r="AW725" s="52"/>
      <c r="AX725" s="52"/>
      <c r="AY725" s="52"/>
      <c r="AZ725" s="52"/>
      <c r="BA725" s="52"/>
      <c r="BB725" s="52"/>
    </row>
    <row r="726" spans="1:54">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c r="AS726" s="52"/>
      <c r="AT726" s="52"/>
      <c r="AU726" s="52"/>
      <c r="AV726" s="52"/>
      <c r="AW726" s="52"/>
      <c r="AX726" s="52"/>
      <c r="AY726" s="52"/>
      <c r="AZ726" s="52"/>
      <c r="BA726" s="52"/>
      <c r="BB726" s="52"/>
    </row>
    <row r="727" spans="1:54">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c r="AS727" s="52"/>
      <c r="AT727" s="52"/>
      <c r="AU727" s="52"/>
      <c r="AV727" s="52"/>
      <c r="AW727" s="52"/>
      <c r="AX727" s="52"/>
      <c r="AY727" s="52"/>
      <c r="AZ727" s="52"/>
      <c r="BA727" s="52"/>
      <c r="BB727" s="52"/>
    </row>
    <row r="728" spans="1:54">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c r="AS728" s="52"/>
      <c r="AT728" s="52"/>
      <c r="AU728" s="52"/>
      <c r="AV728" s="52"/>
      <c r="AW728" s="52"/>
      <c r="AX728" s="52"/>
      <c r="AY728" s="52"/>
      <c r="AZ728" s="52"/>
      <c r="BA728" s="52"/>
      <c r="BB728" s="52"/>
    </row>
    <row r="729" spans="1:54">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c r="AS729" s="52"/>
      <c r="AT729" s="52"/>
      <c r="AU729" s="52"/>
      <c r="AV729" s="52"/>
      <c r="AW729" s="52"/>
      <c r="AX729" s="52"/>
      <c r="AY729" s="52"/>
      <c r="AZ729" s="52"/>
      <c r="BA729" s="52"/>
      <c r="BB729" s="52"/>
    </row>
    <row r="730" spans="1:54">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c r="AS730" s="52"/>
      <c r="AT730" s="52"/>
      <c r="AU730" s="52"/>
      <c r="AV730" s="52"/>
      <c r="AW730" s="52"/>
      <c r="AX730" s="52"/>
      <c r="AY730" s="52"/>
      <c r="AZ730" s="52"/>
      <c r="BA730" s="52"/>
      <c r="BB730" s="52"/>
    </row>
    <row r="731" spans="1:54">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c r="AS731" s="52"/>
      <c r="AT731" s="52"/>
      <c r="AU731" s="52"/>
      <c r="AV731" s="52"/>
      <c r="AW731" s="52"/>
      <c r="AX731" s="52"/>
      <c r="AY731" s="52"/>
      <c r="AZ731" s="52"/>
      <c r="BA731" s="52"/>
      <c r="BB731" s="52"/>
    </row>
    <row r="732" spans="1:54">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c r="AS732" s="52"/>
      <c r="AT732" s="52"/>
      <c r="AU732" s="52"/>
      <c r="AV732" s="52"/>
      <c r="AW732" s="52"/>
      <c r="AX732" s="52"/>
      <c r="AY732" s="52"/>
      <c r="AZ732" s="52"/>
      <c r="BA732" s="52"/>
      <c r="BB732" s="52"/>
    </row>
    <row r="733" spans="1:54">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c r="AS733" s="52"/>
      <c r="AT733" s="52"/>
      <c r="AU733" s="52"/>
      <c r="AV733" s="52"/>
      <c r="AW733" s="52"/>
      <c r="AX733" s="52"/>
      <c r="AY733" s="52"/>
      <c r="AZ733" s="52"/>
      <c r="BA733" s="52"/>
      <c r="BB733" s="52"/>
    </row>
    <row r="734" spans="1:54">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c r="AS734" s="52"/>
      <c r="AT734" s="52"/>
      <c r="AU734" s="52"/>
      <c r="AV734" s="52"/>
      <c r="AW734" s="52"/>
      <c r="AX734" s="52"/>
      <c r="AY734" s="52"/>
      <c r="AZ734" s="52"/>
      <c r="BA734" s="52"/>
      <c r="BB734" s="52"/>
    </row>
    <row r="735" spans="1:54">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c r="AS735" s="52"/>
      <c r="AT735" s="52"/>
      <c r="AU735" s="52"/>
      <c r="AV735" s="52"/>
      <c r="AW735" s="52"/>
      <c r="AX735" s="52"/>
      <c r="AY735" s="52"/>
      <c r="AZ735" s="52"/>
      <c r="BA735" s="52"/>
      <c r="BB735" s="52"/>
    </row>
    <row r="736" spans="1:54">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c r="AS736" s="52"/>
      <c r="AT736" s="52"/>
      <c r="AU736" s="52"/>
      <c r="AV736" s="52"/>
      <c r="AW736" s="52"/>
      <c r="AX736" s="52"/>
      <c r="AY736" s="52"/>
      <c r="AZ736" s="52"/>
      <c r="BA736" s="52"/>
      <c r="BB736" s="52"/>
    </row>
    <row r="737" spans="1:54">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c r="AS737" s="52"/>
      <c r="AT737" s="52"/>
      <c r="AU737" s="52"/>
      <c r="AV737" s="52"/>
      <c r="AW737" s="52"/>
      <c r="AX737" s="52"/>
      <c r="AY737" s="52"/>
      <c r="AZ737" s="52"/>
      <c r="BA737" s="52"/>
      <c r="BB737" s="52"/>
    </row>
    <row r="738" spans="1:54">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c r="AS738" s="52"/>
      <c r="AT738" s="52"/>
      <c r="AU738" s="52"/>
      <c r="AV738" s="52"/>
      <c r="AW738" s="52"/>
      <c r="AX738" s="52"/>
      <c r="AY738" s="52"/>
      <c r="AZ738" s="52"/>
      <c r="BA738" s="52"/>
      <c r="BB738" s="52"/>
    </row>
    <row r="739" spans="1:54">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c r="AS739" s="52"/>
      <c r="AT739" s="52"/>
      <c r="AU739" s="52"/>
      <c r="AV739" s="52"/>
      <c r="AW739" s="52"/>
      <c r="AX739" s="52"/>
      <c r="AY739" s="52"/>
      <c r="AZ739" s="52"/>
      <c r="BA739" s="52"/>
      <c r="BB739" s="52"/>
    </row>
    <row r="740" spans="1:54">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c r="AS740" s="52"/>
      <c r="AT740" s="52"/>
      <c r="AU740" s="52"/>
      <c r="AV740" s="52"/>
      <c r="AW740" s="52"/>
      <c r="AX740" s="52"/>
      <c r="AY740" s="52"/>
      <c r="AZ740" s="52"/>
      <c r="BA740" s="52"/>
      <c r="BB740" s="52"/>
    </row>
    <row r="741" spans="1:54">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c r="AS741" s="52"/>
      <c r="AT741" s="52"/>
      <c r="AU741" s="52"/>
      <c r="AV741" s="52"/>
      <c r="AW741" s="52"/>
      <c r="AX741" s="52"/>
      <c r="AY741" s="52"/>
      <c r="AZ741" s="52"/>
      <c r="BA741" s="52"/>
      <c r="BB741" s="52"/>
    </row>
    <row r="742" spans="1:54">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c r="AS742" s="52"/>
      <c r="AT742" s="52"/>
      <c r="AU742" s="52"/>
      <c r="AV742" s="52"/>
      <c r="AW742" s="52"/>
      <c r="AX742" s="52"/>
      <c r="AY742" s="52"/>
      <c r="AZ742" s="52"/>
      <c r="BA742" s="52"/>
      <c r="BB742" s="52"/>
    </row>
    <row r="743" spans="1:54">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c r="AS743" s="52"/>
      <c r="AT743" s="52"/>
      <c r="AU743" s="52"/>
      <c r="AV743" s="52"/>
      <c r="AW743" s="52"/>
      <c r="AX743" s="52"/>
      <c r="AY743" s="52"/>
      <c r="AZ743" s="52"/>
      <c r="BA743" s="52"/>
      <c r="BB743" s="52"/>
    </row>
    <row r="744" spans="1:54">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c r="AS744" s="52"/>
      <c r="AT744" s="52"/>
      <c r="AU744" s="52"/>
      <c r="AV744" s="52"/>
      <c r="AW744" s="52"/>
      <c r="AX744" s="52"/>
      <c r="AY744" s="52"/>
      <c r="AZ744" s="52"/>
      <c r="BA744" s="52"/>
      <c r="BB744" s="52"/>
    </row>
    <row r="745" spans="1:54">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c r="AS745" s="52"/>
      <c r="AT745" s="52"/>
      <c r="AU745" s="52"/>
      <c r="AV745" s="52"/>
      <c r="AW745" s="52"/>
      <c r="AX745" s="52"/>
      <c r="AY745" s="52"/>
      <c r="AZ745" s="52"/>
      <c r="BA745" s="52"/>
      <c r="BB745" s="52"/>
    </row>
    <row r="746" spans="1:54">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c r="AS746" s="52"/>
      <c r="AT746" s="52"/>
      <c r="AU746" s="52"/>
      <c r="AV746" s="52"/>
      <c r="AW746" s="52"/>
      <c r="AX746" s="52"/>
      <c r="AY746" s="52"/>
      <c r="AZ746" s="52"/>
      <c r="BA746" s="52"/>
      <c r="BB746" s="52"/>
    </row>
    <row r="747" spans="1:54">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c r="AS747" s="52"/>
      <c r="AT747" s="52"/>
      <c r="AU747" s="52"/>
      <c r="AV747" s="52"/>
      <c r="AW747" s="52"/>
      <c r="AX747" s="52"/>
      <c r="AY747" s="52"/>
      <c r="AZ747" s="52"/>
      <c r="BA747" s="52"/>
      <c r="BB747" s="52"/>
    </row>
    <row r="748" spans="1:54">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c r="AS748" s="52"/>
      <c r="AT748" s="52"/>
      <c r="AU748" s="52"/>
      <c r="AV748" s="52"/>
      <c r="AW748" s="52"/>
      <c r="AX748" s="52"/>
      <c r="AY748" s="52"/>
      <c r="AZ748" s="52"/>
      <c r="BA748" s="52"/>
      <c r="BB748" s="52"/>
    </row>
    <row r="749" spans="1:54">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c r="AS749" s="52"/>
      <c r="AT749" s="52"/>
      <c r="AU749" s="52"/>
      <c r="AV749" s="52"/>
      <c r="AW749" s="52"/>
      <c r="AX749" s="52"/>
      <c r="AY749" s="52"/>
      <c r="AZ749" s="52"/>
      <c r="BA749" s="52"/>
      <c r="BB749" s="52"/>
    </row>
    <row r="750" spans="1:54">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c r="AS750" s="52"/>
      <c r="AT750" s="52"/>
      <c r="AU750" s="52"/>
      <c r="AV750" s="52"/>
      <c r="AW750" s="52"/>
      <c r="AX750" s="52"/>
      <c r="AY750" s="52"/>
      <c r="AZ750" s="52"/>
      <c r="BA750" s="52"/>
      <c r="BB750" s="52"/>
    </row>
    <row r="751" spans="1:54">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c r="AS751" s="52"/>
      <c r="AT751" s="52"/>
      <c r="AU751" s="52"/>
      <c r="AV751" s="52"/>
      <c r="AW751" s="52"/>
      <c r="AX751" s="52"/>
      <c r="AY751" s="52"/>
      <c r="AZ751" s="52"/>
      <c r="BA751" s="52"/>
      <c r="BB751" s="52"/>
    </row>
    <row r="752" spans="1:54">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c r="AS752" s="52"/>
      <c r="AT752" s="52"/>
      <c r="AU752" s="52"/>
      <c r="AV752" s="52"/>
      <c r="AW752" s="52"/>
      <c r="AX752" s="52"/>
      <c r="AY752" s="52"/>
      <c r="AZ752" s="52"/>
      <c r="BA752" s="52"/>
      <c r="BB752" s="52"/>
    </row>
    <row r="753" spans="1:54">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c r="AS753" s="52"/>
      <c r="AT753" s="52"/>
      <c r="AU753" s="52"/>
      <c r="AV753" s="52"/>
      <c r="AW753" s="52"/>
      <c r="AX753" s="52"/>
      <c r="AY753" s="52"/>
      <c r="AZ753" s="52"/>
      <c r="BA753" s="52"/>
      <c r="BB753" s="52"/>
    </row>
    <row r="754" spans="1:54">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c r="AS754" s="52"/>
      <c r="AT754" s="52"/>
      <c r="AU754" s="52"/>
      <c r="AV754" s="52"/>
      <c r="AW754" s="52"/>
      <c r="AX754" s="52"/>
      <c r="AY754" s="52"/>
      <c r="AZ754" s="52"/>
      <c r="BA754" s="52"/>
      <c r="BB754" s="52"/>
    </row>
    <row r="755" spans="1:54">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c r="AS755" s="52"/>
      <c r="AT755" s="52"/>
      <c r="AU755" s="52"/>
      <c r="AV755" s="52"/>
      <c r="AW755" s="52"/>
      <c r="AX755" s="52"/>
      <c r="AY755" s="52"/>
      <c r="AZ755" s="52"/>
      <c r="BA755" s="52"/>
      <c r="BB755" s="52"/>
    </row>
    <row r="756" spans="1:54">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c r="AS756" s="52"/>
      <c r="AT756" s="52"/>
      <c r="AU756" s="52"/>
      <c r="AV756" s="52"/>
      <c r="AW756" s="52"/>
      <c r="AX756" s="52"/>
      <c r="AY756" s="52"/>
      <c r="AZ756" s="52"/>
      <c r="BA756" s="52"/>
      <c r="BB756" s="52"/>
    </row>
    <row r="757" spans="1:54">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c r="AS757" s="52"/>
      <c r="AT757" s="52"/>
      <c r="AU757" s="52"/>
      <c r="AV757" s="52"/>
      <c r="AW757" s="52"/>
      <c r="AX757" s="52"/>
      <c r="AY757" s="52"/>
      <c r="AZ757" s="52"/>
      <c r="BA757" s="52"/>
      <c r="BB757" s="52"/>
    </row>
    <row r="758" spans="1:54">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c r="AS758" s="52"/>
      <c r="AT758" s="52"/>
      <c r="AU758" s="52"/>
      <c r="AV758" s="52"/>
      <c r="AW758" s="52"/>
      <c r="AX758" s="52"/>
      <c r="AY758" s="52"/>
      <c r="AZ758" s="52"/>
      <c r="BA758" s="52"/>
      <c r="BB758" s="52"/>
    </row>
    <row r="759" spans="1:54">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c r="AS759" s="52"/>
      <c r="AT759" s="52"/>
      <c r="AU759" s="52"/>
      <c r="AV759" s="52"/>
      <c r="AW759" s="52"/>
      <c r="AX759" s="52"/>
      <c r="AY759" s="52"/>
      <c r="AZ759" s="52"/>
      <c r="BA759" s="52"/>
      <c r="BB759" s="52"/>
    </row>
    <row r="760" spans="1:54">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c r="AS760" s="52"/>
      <c r="AT760" s="52"/>
      <c r="AU760" s="52"/>
      <c r="AV760" s="52"/>
      <c r="AW760" s="52"/>
      <c r="AX760" s="52"/>
      <c r="AY760" s="52"/>
      <c r="AZ760" s="52"/>
      <c r="BA760" s="52"/>
      <c r="BB760" s="52"/>
    </row>
    <row r="761" spans="1:54">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c r="AS761" s="52"/>
      <c r="AT761" s="52"/>
      <c r="AU761" s="52"/>
      <c r="AV761" s="52"/>
      <c r="AW761" s="52"/>
      <c r="AX761" s="52"/>
      <c r="AY761" s="52"/>
      <c r="AZ761" s="52"/>
      <c r="BA761" s="52"/>
      <c r="BB761" s="52"/>
    </row>
    <row r="762" spans="1:54">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c r="AS762" s="52"/>
      <c r="AT762" s="52"/>
      <c r="AU762" s="52"/>
      <c r="AV762" s="52"/>
      <c r="AW762" s="52"/>
      <c r="AX762" s="52"/>
      <c r="AY762" s="52"/>
      <c r="AZ762" s="52"/>
      <c r="BA762" s="52"/>
      <c r="BB762" s="52"/>
    </row>
    <row r="763" spans="1:54">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c r="AS763" s="52"/>
      <c r="AT763" s="52"/>
      <c r="AU763" s="52"/>
      <c r="AV763" s="52"/>
      <c r="AW763" s="52"/>
      <c r="AX763" s="52"/>
      <c r="AY763" s="52"/>
      <c r="AZ763" s="52"/>
      <c r="BA763" s="52"/>
      <c r="BB763" s="52"/>
    </row>
    <row r="764" spans="1:54">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c r="AS764" s="52"/>
      <c r="AT764" s="52"/>
      <c r="AU764" s="52"/>
      <c r="AV764" s="52"/>
      <c r="AW764" s="52"/>
      <c r="AX764" s="52"/>
      <c r="AY764" s="52"/>
      <c r="AZ764" s="52"/>
      <c r="BA764" s="52"/>
      <c r="BB764" s="52"/>
    </row>
    <row r="765" spans="1:54">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c r="AS765" s="52"/>
      <c r="AT765" s="52"/>
      <c r="AU765" s="52"/>
      <c r="AV765" s="52"/>
      <c r="AW765" s="52"/>
      <c r="AX765" s="52"/>
      <c r="AY765" s="52"/>
      <c r="AZ765" s="52"/>
      <c r="BA765" s="52"/>
      <c r="BB765" s="52"/>
    </row>
    <row r="766" spans="1:54">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c r="AS766" s="52"/>
      <c r="AT766" s="52"/>
      <c r="AU766" s="52"/>
      <c r="AV766" s="52"/>
      <c r="AW766" s="52"/>
      <c r="AX766" s="52"/>
      <c r="AY766" s="52"/>
      <c r="AZ766" s="52"/>
      <c r="BA766" s="52"/>
      <c r="BB766" s="52"/>
    </row>
    <row r="767" spans="1:54">
      <c r="A767" s="52"/>
      <c r="B767" s="52"/>
      <c r="C767" s="52"/>
      <c r="D767" s="52"/>
      <c r="E767" s="52"/>
      <c r="F767" s="52"/>
      <c r="G767" s="52"/>
      <c r="H767" s="52"/>
      <c r="I767" s="52"/>
      <c r="J767" s="52"/>
      <c r="K767" s="52"/>
      <c r="L767" s="52"/>
      <c r="M767" s="52"/>
      <c r="N767" s="52"/>
      <c r="O767" s="52"/>
      <c r="P767" s="52"/>
      <c r="Q767" s="52"/>
      <c r="R767" s="52"/>
      <c r="S767" s="52"/>
      <c r="T767" s="52"/>
      <c r="U767" s="52"/>
      <c r="V767" s="52"/>
      <c r="W767" s="52"/>
      <c r="X767" s="52"/>
      <c r="Y767" s="52"/>
      <c r="Z767" s="52"/>
      <c r="AA767" s="52"/>
      <c r="AB767" s="52"/>
      <c r="AC767" s="52"/>
      <c r="AD767" s="52"/>
      <c r="AE767" s="52"/>
      <c r="AF767" s="52"/>
      <c r="AG767" s="52"/>
      <c r="AH767" s="52"/>
      <c r="AI767" s="52"/>
      <c r="AJ767" s="52"/>
      <c r="AK767" s="52"/>
      <c r="AL767" s="52"/>
      <c r="AM767" s="52"/>
      <c r="AN767" s="52"/>
      <c r="AO767" s="52"/>
      <c r="AP767" s="52"/>
      <c r="AQ767" s="52"/>
      <c r="AR767" s="52"/>
      <c r="AS767" s="52"/>
      <c r="AT767" s="52"/>
      <c r="AU767" s="52"/>
      <c r="AV767" s="52"/>
      <c r="AW767" s="52"/>
      <c r="AX767" s="52"/>
      <c r="AY767" s="52"/>
      <c r="AZ767" s="52"/>
      <c r="BA767" s="52"/>
      <c r="BB767" s="52"/>
    </row>
    <row r="768" spans="1:54">
      <c r="A768" s="52"/>
      <c r="B768" s="52"/>
      <c r="C768" s="52"/>
      <c r="D768" s="52"/>
      <c r="E768" s="52"/>
      <c r="F768" s="52"/>
      <c r="G768" s="52"/>
      <c r="H768" s="52"/>
      <c r="I768" s="52"/>
      <c r="J768" s="52"/>
      <c r="K768" s="52"/>
      <c r="L768" s="52"/>
      <c r="M768" s="52"/>
      <c r="N768" s="52"/>
      <c r="O768" s="52"/>
      <c r="P768" s="52"/>
      <c r="Q768" s="52"/>
      <c r="R768" s="52"/>
      <c r="S768" s="52"/>
      <c r="T768" s="52"/>
      <c r="U768" s="52"/>
      <c r="V768" s="52"/>
      <c r="W768" s="52"/>
      <c r="X768" s="52"/>
      <c r="Y768" s="52"/>
      <c r="Z768" s="52"/>
      <c r="AA768" s="52"/>
      <c r="AB768" s="52"/>
      <c r="AC768" s="52"/>
      <c r="AD768" s="52"/>
      <c r="AE768" s="52"/>
      <c r="AF768" s="52"/>
      <c r="AG768" s="52"/>
      <c r="AH768" s="52"/>
      <c r="AI768" s="52"/>
      <c r="AJ768" s="52"/>
      <c r="AK768" s="52"/>
      <c r="AL768" s="52"/>
      <c r="AM768" s="52"/>
      <c r="AN768" s="52"/>
      <c r="AO768" s="52"/>
      <c r="AP768" s="52"/>
      <c r="AQ768" s="52"/>
      <c r="AR768" s="52"/>
      <c r="AS768" s="52"/>
      <c r="AT768" s="52"/>
      <c r="AU768" s="52"/>
      <c r="AV768" s="52"/>
      <c r="AW768" s="52"/>
      <c r="AX768" s="52"/>
      <c r="AY768" s="52"/>
      <c r="AZ768" s="52"/>
      <c r="BA768" s="52"/>
      <c r="BB768" s="52"/>
    </row>
    <row r="769" spans="1:54">
      <c r="A769" s="52"/>
      <c r="B769" s="52"/>
      <c r="C769" s="52"/>
      <c r="D769" s="52"/>
      <c r="E769" s="52"/>
      <c r="F769" s="52"/>
      <c r="G769" s="52"/>
      <c r="H769" s="52"/>
      <c r="I769" s="52"/>
      <c r="J769" s="52"/>
      <c r="K769" s="52"/>
      <c r="L769" s="52"/>
      <c r="M769" s="52"/>
      <c r="N769" s="52"/>
      <c r="O769" s="52"/>
      <c r="P769" s="52"/>
      <c r="Q769" s="52"/>
      <c r="R769" s="52"/>
      <c r="S769" s="52"/>
      <c r="T769" s="52"/>
      <c r="U769" s="52"/>
      <c r="V769" s="52"/>
      <c r="W769" s="52"/>
      <c r="X769" s="52"/>
      <c r="Y769" s="52"/>
      <c r="Z769" s="52"/>
      <c r="AA769" s="52"/>
      <c r="AB769" s="52"/>
      <c r="AC769" s="52"/>
      <c r="AD769" s="52"/>
      <c r="AE769" s="52"/>
      <c r="AF769" s="52"/>
      <c r="AG769" s="52"/>
      <c r="AH769" s="52"/>
      <c r="AI769" s="52"/>
      <c r="AJ769" s="52"/>
      <c r="AK769" s="52"/>
      <c r="AL769" s="52"/>
      <c r="AM769" s="52"/>
      <c r="AN769" s="52"/>
      <c r="AO769" s="52"/>
      <c r="AP769" s="52"/>
      <c r="AQ769" s="52"/>
      <c r="AR769" s="52"/>
      <c r="AS769" s="52"/>
      <c r="AT769" s="52"/>
      <c r="AU769" s="52"/>
      <c r="AV769" s="52"/>
      <c r="AW769" s="52"/>
      <c r="AX769" s="52"/>
      <c r="AY769" s="52"/>
      <c r="AZ769" s="52"/>
      <c r="BA769" s="52"/>
      <c r="BB769" s="52"/>
    </row>
    <row r="770" spans="1:54">
      <c r="A770" s="52"/>
      <c r="B770" s="52"/>
      <c r="C770" s="52"/>
      <c r="D770" s="52"/>
      <c r="E770" s="52"/>
      <c r="F770" s="52"/>
      <c r="G770" s="52"/>
      <c r="H770" s="52"/>
      <c r="I770" s="52"/>
      <c r="J770" s="52"/>
      <c r="K770" s="52"/>
      <c r="L770" s="52"/>
      <c r="M770" s="52"/>
      <c r="N770" s="52"/>
      <c r="O770" s="52"/>
      <c r="P770" s="52"/>
      <c r="Q770" s="52"/>
      <c r="R770" s="52"/>
      <c r="S770" s="52"/>
      <c r="T770" s="52"/>
      <c r="U770" s="52"/>
      <c r="V770" s="52"/>
      <c r="W770" s="52"/>
      <c r="X770" s="52"/>
      <c r="Y770" s="52"/>
      <c r="Z770" s="52"/>
      <c r="AA770" s="52"/>
      <c r="AB770" s="52"/>
      <c r="AC770" s="52"/>
      <c r="AD770" s="52"/>
      <c r="AE770" s="52"/>
      <c r="AF770" s="52"/>
      <c r="AG770" s="52"/>
      <c r="AH770" s="52"/>
      <c r="AI770" s="52"/>
      <c r="AJ770" s="52"/>
      <c r="AK770" s="52"/>
      <c r="AL770" s="52"/>
      <c r="AM770" s="52"/>
      <c r="AN770" s="52"/>
      <c r="AO770" s="52"/>
      <c r="AP770" s="52"/>
      <c r="AQ770" s="52"/>
      <c r="AR770" s="52"/>
      <c r="AS770" s="52"/>
      <c r="AT770" s="52"/>
      <c r="AU770" s="52"/>
      <c r="AV770" s="52"/>
      <c r="AW770" s="52"/>
      <c r="AX770" s="52"/>
      <c r="AY770" s="52"/>
      <c r="AZ770" s="52"/>
      <c r="BA770" s="52"/>
      <c r="BB770" s="52"/>
    </row>
    <row r="771" spans="1:54">
      <c r="A771" s="52"/>
      <c r="B771" s="52"/>
      <c r="C771" s="52"/>
      <c r="D771" s="52"/>
      <c r="E771" s="52"/>
      <c r="F771" s="52"/>
      <c r="G771" s="52"/>
      <c r="H771" s="52"/>
      <c r="I771" s="52"/>
      <c r="J771" s="52"/>
      <c r="K771" s="52"/>
      <c r="L771" s="52"/>
      <c r="M771" s="52"/>
      <c r="N771" s="52"/>
      <c r="O771" s="52"/>
      <c r="P771" s="52"/>
      <c r="Q771" s="52"/>
      <c r="R771" s="52"/>
      <c r="S771" s="52"/>
      <c r="T771" s="52"/>
      <c r="U771" s="52"/>
      <c r="V771" s="52"/>
      <c r="W771" s="52"/>
      <c r="X771" s="52"/>
      <c r="Y771" s="52"/>
      <c r="Z771" s="52"/>
      <c r="AA771" s="52"/>
      <c r="AB771" s="52"/>
      <c r="AC771" s="52"/>
      <c r="AD771" s="52"/>
      <c r="AE771" s="52"/>
      <c r="AF771" s="52"/>
      <c r="AG771" s="52"/>
      <c r="AH771" s="52"/>
      <c r="AI771" s="52"/>
      <c r="AJ771" s="52"/>
      <c r="AK771" s="52"/>
      <c r="AL771" s="52"/>
      <c r="AM771" s="52"/>
      <c r="AN771" s="52"/>
      <c r="AO771" s="52"/>
      <c r="AP771" s="52"/>
      <c r="AQ771" s="52"/>
      <c r="AR771" s="52"/>
      <c r="AS771" s="52"/>
      <c r="AT771" s="52"/>
      <c r="AU771" s="52"/>
      <c r="AV771" s="52"/>
      <c r="AW771" s="52"/>
      <c r="AX771" s="52"/>
      <c r="AY771" s="52"/>
      <c r="AZ771" s="52"/>
      <c r="BA771" s="52"/>
      <c r="BB771" s="52"/>
    </row>
    <row r="772" spans="1:54">
      <c r="A772" s="52"/>
      <c r="B772" s="52"/>
      <c r="C772" s="52"/>
      <c r="D772" s="52"/>
      <c r="E772" s="52"/>
      <c r="F772" s="52"/>
      <c r="G772" s="52"/>
      <c r="H772" s="52"/>
      <c r="I772" s="52"/>
      <c r="J772" s="52"/>
      <c r="K772" s="52"/>
      <c r="L772" s="52"/>
      <c r="M772" s="52"/>
      <c r="N772" s="52"/>
      <c r="O772" s="52"/>
      <c r="P772" s="52"/>
      <c r="Q772" s="52"/>
      <c r="R772" s="52"/>
      <c r="S772" s="52"/>
      <c r="T772" s="52"/>
      <c r="U772" s="52"/>
      <c r="V772" s="52"/>
      <c r="W772" s="52"/>
      <c r="X772" s="52"/>
      <c r="Y772" s="52"/>
      <c r="Z772" s="52"/>
      <c r="AA772" s="52"/>
      <c r="AB772" s="52"/>
      <c r="AC772" s="52"/>
      <c r="AD772" s="52"/>
      <c r="AE772" s="52"/>
      <c r="AF772" s="52"/>
      <c r="AG772" s="52"/>
      <c r="AH772" s="52"/>
      <c r="AI772" s="52"/>
      <c r="AJ772" s="52"/>
      <c r="AK772" s="52"/>
      <c r="AL772" s="52"/>
      <c r="AM772" s="52"/>
      <c r="AN772" s="52"/>
      <c r="AO772" s="52"/>
      <c r="AP772" s="52"/>
      <c r="AQ772" s="52"/>
      <c r="AR772" s="52"/>
      <c r="AS772" s="52"/>
      <c r="AT772" s="52"/>
      <c r="AU772" s="52"/>
      <c r="AV772" s="52"/>
      <c r="AW772" s="52"/>
      <c r="AX772" s="52"/>
      <c r="AY772" s="52"/>
      <c r="AZ772" s="52"/>
      <c r="BA772" s="52"/>
      <c r="BB772" s="52"/>
    </row>
    <row r="773" spans="1:54">
      <c r="A773" s="52"/>
      <c r="B773" s="52"/>
      <c r="C773" s="52"/>
      <c r="D773" s="52"/>
      <c r="E773" s="52"/>
      <c r="F773" s="52"/>
      <c r="G773" s="52"/>
      <c r="H773" s="52"/>
      <c r="I773" s="52"/>
      <c r="J773" s="52"/>
      <c r="K773" s="52"/>
      <c r="L773" s="52"/>
      <c r="M773" s="52"/>
      <c r="N773" s="52"/>
      <c r="O773" s="52"/>
      <c r="P773" s="52"/>
      <c r="Q773" s="52"/>
      <c r="R773" s="52"/>
      <c r="S773" s="52"/>
      <c r="T773" s="52"/>
      <c r="U773" s="52"/>
      <c r="V773" s="52"/>
      <c r="W773" s="52"/>
      <c r="X773" s="52"/>
      <c r="Y773" s="52"/>
      <c r="Z773" s="52"/>
      <c r="AA773" s="52"/>
      <c r="AB773" s="52"/>
      <c r="AC773" s="52"/>
      <c r="AD773" s="52"/>
      <c r="AE773" s="52"/>
      <c r="AF773" s="52"/>
      <c r="AG773" s="52"/>
      <c r="AH773" s="52"/>
      <c r="AI773" s="52"/>
      <c r="AJ773" s="52"/>
      <c r="AK773" s="52"/>
      <c r="AL773" s="52"/>
      <c r="AM773" s="52"/>
      <c r="AN773" s="52"/>
      <c r="AO773" s="52"/>
      <c r="AP773" s="52"/>
      <c r="AQ773" s="52"/>
      <c r="AR773" s="52"/>
      <c r="AS773" s="52"/>
      <c r="AT773" s="52"/>
      <c r="AU773" s="52"/>
      <c r="AV773" s="52"/>
      <c r="AW773" s="52"/>
      <c r="AX773" s="52"/>
      <c r="AY773" s="52"/>
      <c r="AZ773" s="52"/>
      <c r="BA773" s="52"/>
      <c r="BB773" s="52"/>
    </row>
    <row r="774" spans="1:54">
      <c r="A774" s="52"/>
      <c r="B774" s="52"/>
      <c r="C774" s="52"/>
      <c r="D774" s="52"/>
      <c r="E774" s="52"/>
      <c r="F774" s="52"/>
      <c r="G774" s="52"/>
      <c r="H774" s="52"/>
      <c r="I774" s="52"/>
      <c r="J774" s="52"/>
      <c r="K774" s="52"/>
      <c r="L774" s="52"/>
      <c r="M774" s="52"/>
      <c r="N774" s="52"/>
      <c r="O774" s="52"/>
      <c r="P774" s="52"/>
      <c r="Q774" s="52"/>
      <c r="R774" s="52"/>
      <c r="S774" s="52"/>
      <c r="T774" s="52"/>
      <c r="U774" s="52"/>
      <c r="V774" s="52"/>
      <c r="W774" s="52"/>
      <c r="X774" s="52"/>
      <c r="Y774" s="52"/>
      <c r="Z774" s="52"/>
      <c r="AA774" s="52"/>
      <c r="AB774" s="52"/>
      <c r="AC774" s="52"/>
      <c r="AD774" s="52"/>
      <c r="AE774" s="52"/>
      <c r="AF774" s="52"/>
      <c r="AG774" s="52"/>
      <c r="AH774" s="52"/>
      <c r="AI774" s="52"/>
      <c r="AJ774" s="52"/>
      <c r="AK774" s="52"/>
      <c r="AL774" s="52"/>
      <c r="AM774" s="52"/>
      <c r="AN774" s="52"/>
      <c r="AO774" s="52"/>
      <c r="AP774" s="52"/>
      <c r="AQ774" s="52"/>
      <c r="AR774" s="52"/>
      <c r="AS774" s="52"/>
      <c r="AT774" s="52"/>
      <c r="AU774" s="52"/>
      <c r="AV774" s="52"/>
      <c r="AW774" s="52"/>
      <c r="AX774" s="52"/>
      <c r="AY774" s="52"/>
      <c r="AZ774" s="52"/>
      <c r="BA774" s="52"/>
      <c r="BB774" s="52"/>
    </row>
    <row r="775" spans="1:54">
      <c r="A775" s="52"/>
      <c r="B775" s="52"/>
      <c r="C775" s="52"/>
      <c r="D775" s="52"/>
      <c r="E775" s="52"/>
      <c r="F775" s="52"/>
      <c r="G775" s="52"/>
      <c r="H775" s="52"/>
      <c r="I775" s="52"/>
      <c r="J775" s="52"/>
      <c r="K775" s="52"/>
      <c r="L775" s="52"/>
      <c r="M775" s="52"/>
      <c r="N775" s="52"/>
      <c r="O775" s="52"/>
      <c r="P775" s="52"/>
      <c r="Q775" s="52"/>
      <c r="R775" s="52"/>
      <c r="S775" s="52"/>
      <c r="T775" s="52"/>
      <c r="U775" s="52"/>
      <c r="V775" s="52"/>
      <c r="W775" s="52"/>
      <c r="X775" s="52"/>
      <c r="Y775" s="52"/>
      <c r="Z775" s="52"/>
      <c r="AA775" s="52"/>
      <c r="AB775" s="52"/>
      <c r="AC775" s="52"/>
      <c r="AD775" s="52"/>
      <c r="AE775" s="52"/>
      <c r="AF775" s="52"/>
      <c r="AG775" s="52"/>
      <c r="AH775" s="52"/>
      <c r="AI775" s="52"/>
      <c r="AJ775" s="52"/>
      <c r="AK775" s="52"/>
      <c r="AL775" s="52"/>
      <c r="AM775" s="52"/>
      <c r="AN775" s="52"/>
      <c r="AO775" s="52"/>
      <c r="AP775" s="52"/>
      <c r="AQ775" s="52"/>
      <c r="AR775" s="52"/>
      <c r="AS775" s="52"/>
      <c r="AT775" s="52"/>
      <c r="AU775" s="52"/>
      <c r="AV775" s="52"/>
      <c r="AW775" s="52"/>
      <c r="AX775" s="52"/>
      <c r="AY775" s="52"/>
      <c r="AZ775" s="52"/>
      <c r="BA775" s="52"/>
      <c r="BB775" s="52"/>
    </row>
    <row r="776" spans="1:54">
      <c r="A776" s="52"/>
      <c r="B776" s="52"/>
      <c r="C776" s="52"/>
      <c r="D776" s="52"/>
      <c r="E776" s="52"/>
      <c r="F776" s="52"/>
      <c r="G776" s="52"/>
      <c r="H776" s="52"/>
      <c r="I776" s="52"/>
      <c r="J776" s="52"/>
      <c r="K776" s="52"/>
      <c r="L776" s="52"/>
      <c r="M776" s="52"/>
      <c r="N776" s="52"/>
      <c r="O776" s="52"/>
      <c r="P776" s="52"/>
      <c r="Q776" s="52"/>
      <c r="R776" s="52"/>
      <c r="S776" s="52"/>
      <c r="T776" s="52"/>
      <c r="U776" s="52"/>
      <c r="V776" s="52"/>
      <c r="W776" s="52"/>
      <c r="X776" s="52"/>
      <c r="Y776" s="52"/>
      <c r="Z776" s="52"/>
      <c r="AA776" s="52"/>
      <c r="AB776" s="52"/>
      <c r="AC776" s="52"/>
      <c r="AD776" s="52"/>
      <c r="AE776" s="52"/>
      <c r="AF776" s="52"/>
      <c r="AG776" s="52"/>
      <c r="AH776" s="52"/>
      <c r="AI776" s="52"/>
      <c r="AJ776" s="52"/>
      <c r="AK776" s="52"/>
      <c r="AL776" s="52"/>
      <c r="AM776" s="52"/>
      <c r="AN776" s="52"/>
      <c r="AO776" s="52"/>
      <c r="AP776" s="52"/>
      <c r="AQ776" s="52"/>
      <c r="AR776" s="52"/>
      <c r="AS776" s="52"/>
      <c r="AT776" s="52"/>
      <c r="AU776" s="52"/>
      <c r="AV776" s="52"/>
      <c r="AW776" s="52"/>
      <c r="AX776" s="52"/>
      <c r="AY776" s="52"/>
      <c r="AZ776" s="52"/>
      <c r="BA776" s="52"/>
      <c r="BB776" s="52"/>
    </row>
    <row r="777" spans="1:54">
      <c r="A777" s="52"/>
      <c r="B777" s="52"/>
      <c r="C777" s="52"/>
      <c r="D777" s="52"/>
      <c r="E777" s="52"/>
      <c r="F777" s="52"/>
      <c r="G777" s="52"/>
      <c r="H777" s="52"/>
      <c r="I777" s="52"/>
      <c r="J777" s="52"/>
      <c r="K777" s="52"/>
      <c r="L777" s="52"/>
      <c r="M777" s="52"/>
      <c r="N777" s="52"/>
      <c r="O777" s="52"/>
      <c r="P777" s="52"/>
      <c r="Q777" s="52"/>
      <c r="R777" s="52"/>
      <c r="S777" s="52"/>
      <c r="T777" s="52"/>
      <c r="U777" s="52"/>
      <c r="V777" s="52"/>
      <c r="W777" s="52"/>
      <c r="X777" s="52"/>
      <c r="Y777" s="52"/>
      <c r="Z777" s="52"/>
      <c r="AA777" s="52"/>
      <c r="AB777" s="52"/>
      <c r="AC777" s="52"/>
      <c r="AD777" s="52"/>
      <c r="AE777" s="52"/>
      <c r="AF777" s="52"/>
      <c r="AG777" s="52"/>
      <c r="AH777" s="52"/>
      <c r="AI777" s="52"/>
      <c r="AJ777" s="52"/>
      <c r="AK777" s="52"/>
      <c r="AL777" s="52"/>
      <c r="AM777" s="52"/>
      <c r="AN777" s="52"/>
      <c r="AO777" s="52"/>
      <c r="AP777" s="52"/>
      <c r="AQ777" s="52"/>
      <c r="AR777" s="52"/>
      <c r="AS777" s="52"/>
      <c r="AT777" s="52"/>
      <c r="AU777" s="52"/>
      <c r="AV777" s="52"/>
      <c r="AW777" s="52"/>
      <c r="AX777" s="52"/>
      <c r="AY777" s="52"/>
      <c r="AZ777" s="52"/>
      <c r="BA777" s="52"/>
      <c r="BB777" s="52"/>
    </row>
    <row r="778" spans="1:54">
      <c r="A778" s="52"/>
      <c r="B778" s="52"/>
      <c r="C778" s="52"/>
      <c r="D778" s="52"/>
      <c r="E778" s="52"/>
      <c r="F778" s="52"/>
      <c r="G778" s="52"/>
      <c r="H778" s="52"/>
      <c r="I778" s="52"/>
      <c r="J778" s="52"/>
      <c r="K778" s="52"/>
      <c r="L778" s="52"/>
      <c r="M778" s="52"/>
      <c r="N778" s="52"/>
      <c r="O778" s="52"/>
      <c r="P778" s="52"/>
      <c r="Q778" s="52"/>
      <c r="R778" s="52"/>
      <c r="S778" s="52"/>
      <c r="T778" s="52"/>
      <c r="U778" s="52"/>
      <c r="V778" s="52"/>
      <c r="W778" s="52"/>
      <c r="X778" s="52"/>
      <c r="Y778" s="52"/>
      <c r="Z778" s="52"/>
      <c r="AA778" s="52"/>
      <c r="AB778" s="52"/>
      <c r="AC778" s="52"/>
      <c r="AD778" s="52"/>
      <c r="AE778" s="52"/>
      <c r="AF778" s="52"/>
      <c r="AG778" s="52"/>
      <c r="AH778" s="52"/>
      <c r="AI778" s="52"/>
      <c r="AJ778" s="52"/>
      <c r="AK778" s="52"/>
      <c r="AL778" s="52"/>
      <c r="AM778" s="52"/>
      <c r="AN778" s="52"/>
      <c r="AO778" s="52"/>
      <c r="AP778" s="52"/>
      <c r="AQ778" s="52"/>
      <c r="AR778" s="52"/>
      <c r="AS778" s="52"/>
      <c r="AT778" s="52"/>
      <c r="AU778" s="52"/>
      <c r="AV778" s="52"/>
      <c r="AW778" s="52"/>
      <c r="AX778" s="52"/>
      <c r="AY778" s="52"/>
      <c r="AZ778" s="52"/>
      <c r="BA778" s="52"/>
      <c r="BB778" s="52"/>
    </row>
    <row r="779" spans="1:54">
      <c r="A779" s="52"/>
      <c r="B779" s="52"/>
      <c r="C779" s="52"/>
      <c r="D779" s="52"/>
      <c r="E779" s="52"/>
      <c r="F779" s="52"/>
      <c r="G779" s="52"/>
      <c r="H779" s="52"/>
      <c r="I779" s="52"/>
      <c r="J779" s="52"/>
      <c r="K779" s="52"/>
      <c r="L779" s="52"/>
      <c r="M779" s="52"/>
      <c r="N779" s="52"/>
      <c r="O779" s="52"/>
      <c r="P779" s="52"/>
      <c r="Q779" s="52"/>
      <c r="R779" s="52"/>
      <c r="S779" s="52"/>
      <c r="T779" s="52"/>
      <c r="U779" s="52"/>
      <c r="V779" s="52"/>
      <c r="W779" s="52"/>
      <c r="X779" s="52"/>
      <c r="Y779" s="52"/>
      <c r="Z779" s="52"/>
      <c r="AA779" s="52"/>
      <c r="AB779" s="52"/>
      <c r="AC779" s="52"/>
      <c r="AD779" s="52"/>
      <c r="AE779" s="52"/>
      <c r="AF779" s="52"/>
      <c r="AG779" s="52"/>
      <c r="AH779" s="52"/>
      <c r="AI779" s="52"/>
      <c r="AJ779" s="52"/>
      <c r="AK779" s="52"/>
      <c r="AL779" s="52"/>
      <c r="AM779" s="52"/>
      <c r="AN779" s="52"/>
      <c r="AO779" s="52"/>
      <c r="AP779" s="52"/>
      <c r="AQ779" s="52"/>
      <c r="AR779" s="52"/>
      <c r="AS779" s="52"/>
      <c r="AT779" s="52"/>
      <c r="AU779" s="52"/>
      <c r="AV779" s="52"/>
      <c r="AW779" s="52"/>
      <c r="AX779" s="52"/>
      <c r="AY779" s="52"/>
      <c r="AZ779" s="52"/>
      <c r="BA779" s="52"/>
      <c r="BB779" s="52"/>
    </row>
    <row r="780" spans="1:54">
      <c r="A780" s="52"/>
      <c r="B780" s="52"/>
      <c r="C780" s="52"/>
      <c r="D780" s="52"/>
      <c r="E780" s="52"/>
      <c r="F780" s="52"/>
      <c r="G780" s="52"/>
      <c r="H780" s="52"/>
      <c r="I780" s="52"/>
      <c r="J780" s="52"/>
      <c r="K780" s="52"/>
      <c r="L780" s="52"/>
      <c r="M780" s="52"/>
      <c r="N780" s="52"/>
      <c r="O780" s="52"/>
      <c r="P780" s="52"/>
      <c r="Q780" s="52"/>
      <c r="R780" s="52"/>
      <c r="S780" s="52"/>
      <c r="T780" s="52"/>
      <c r="U780" s="52"/>
      <c r="V780" s="52"/>
      <c r="W780" s="52"/>
      <c r="X780" s="52"/>
      <c r="Y780" s="52"/>
      <c r="Z780" s="52"/>
      <c r="AA780" s="52"/>
      <c r="AB780" s="52"/>
      <c r="AC780" s="52"/>
      <c r="AD780" s="52"/>
      <c r="AE780" s="52"/>
      <c r="AF780" s="52"/>
      <c r="AG780" s="52"/>
      <c r="AH780" s="52"/>
      <c r="AI780" s="52"/>
      <c r="AJ780" s="52"/>
      <c r="AK780" s="52"/>
      <c r="AL780" s="52"/>
      <c r="AM780" s="52"/>
      <c r="AN780" s="52"/>
      <c r="AO780" s="52"/>
      <c r="AP780" s="52"/>
      <c r="AQ780" s="52"/>
      <c r="AR780" s="52"/>
      <c r="AS780" s="52"/>
      <c r="AT780" s="52"/>
      <c r="AU780" s="52"/>
      <c r="AV780" s="52"/>
      <c r="AW780" s="52"/>
      <c r="AX780" s="52"/>
      <c r="AY780" s="52"/>
      <c r="AZ780" s="52"/>
      <c r="BA780" s="52"/>
      <c r="BB780" s="52"/>
    </row>
    <row r="781" spans="1:54">
      <c r="A781" s="52"/>
      <c r="B781" s="52"/>
      <c r="C781" s="52"/>
      <c r="D781" s="52"/>
      <c r="E781" s="52"/>
      <c r="F781" s="52"/>
      <c r="G781" s="52"/>
      <c r="H781" s="52"/>
      <c r="I781" s="52"/>
      <c r="J781" s="52"/>
      <c r="K781" s="52"/>
      <c r="L781" s="52"/>
      <c r="M781" s="52"/>
      <c r="N781" s="52"/>
      <c r="O781" s="52"/>
      <c r="P781" s="52"/>
      <c r="Q781" s="52"/>
      <c r="R781" s="52"/>
      <c r="S781" s="52"/>
      <c r="T781" s="52"/>
      <c r="U781" s="52"/>
      <c r="V781" s="52"/>
      <c r="W781" s="52"/>
      <c r="X781" s="52"/>
      <c r="Y781" s="52"/>
      <c r="Z781" s="52"/>
      <c r="AA781" s="52"/>
      <c r="AB781" s="52"/>
      <c r="AC781" s="52"/>
      <c r="AD781" s="52"/>
      <c r="AE781" s="52"/>
      <c r="AF781" s="52"/>
      <c r="AG781" s="52"/>
      <c r="AH781" s="52"/>
      <c r="AI781" s="52"/>
      <c r="AJ781" s="52"/>
      <c r="AK781" s="52"/>
      <c r="AL781" s="52"/>
      <c r="AM781" s="52"/>
      <c r="AN781" s="52"/>
      <c r="AO781" s="52"/>
      <c r="AP781" s="52"/>
      <c r="AQ781" s="52"/>
      <c r="AR781" s="52"/>
      <c r="AS781" s="52"/>
      <c r="AT781" s="52"/>
      <c r="AU781" s="52"/>
      <c r="AV781" s="52"/>
      <c r="AW781" s="52"/>
      <c r="AX781" s="52"/>
      <c r="AY781" s="52"/>
      <c r="AZ781" s="52"/>
      <c r="BA781" s="52"/>
      <c r="BB781" s="52"/>
    </row>
    <row r="782" spans="1:54">
      <c r="A782" s="52"/>
      <c r="B782" s="52"/>
      <c r="C782" s="52"/>
      <c r="D782" s="52"/>
      <c r="E782" s="52"/>
      <c r="F782" s="52"/>
      <c r="G782" s="52"/>
      <c r="H782" s="52"/>
      <c r="I782" s="52"/>
      <c r="J782" s="52"/>
      <c r="K782" s="52"/>
      <c r="L782" s="52"/>
      <c r="M782" s="52"/>
      <c r="N782" s="52"/>
      <c r="O782" s="52"/>
      <c r="P782" s="52"/>
      <c r="Q782" s="52"/>
      <c r="R782" s="52"/>
      <c r="S782" s="52"/>
      <c r="T782" s="52"/>
      <c r="U782" s="52"/>
      <c r="V782" s="52"/>
      <c r="W782" s="52"/>
      <c r="X782" s="52"/>
      <c r="Y782" s="52"/>
      <c r="Z782" s="52"/>
      <c r="AA782" s="52"/>
      <c r="AB782" s="52"/>
      <c r="AC782" s="52"/>
      <c r="AD782" s="52"/>
      <c r="AE782" s="52"/>
      <c r="AF782" s="52"/>
      <c r="AG782" s="52"/>
      <c r="AH782" s="52"/>
      <c r="AI782" s="52"/>
      <c r="AJ782" s="52"/>
      <c r="AK782" s="52"/>
      <c r="AL782" s="52"/>
      <c r="AM782" s="52"/>
      <c r="AN782" s="52"/>
      <c r="AO782" s="52"/>
      <c r="AP782" s="52"/>
      <c r="AQ782" s="52"/>
      <c r="AR782" s="52"/>
      <c r="AS782" s="52"/>
      <c r="AT782" s="52"/>
      <c r="AU782" s="52"/>
      <c r="AV782" s="52"/>
      <c r="AW782" s="52"/>
      <c r="AX782" s="52"/>
      <c r="AY782" s="52"/>
      <c r="AZ782" s="52"/>
      <c r="BA782" s="52"/>
      <c r="BB782" s="52"/>
    </row>
    <row r="783" spans="1:54">
      <c r="A783" s="52"/>
      <c r="B783" s="52"/>
      <c r="C783" s="52"/>
      <c r="D783" s="52"/>
      <c r="E783" s="52"/>
      <c r="F783" s="52"/>
      <c r="G783" s="52"/>
      <c r="H783" s="52"/>
      <c r="I783" s="52"/>
      <c r="J783" s="52"/>
      <c r="K783" s="52"/>
      <c r="L783" s="52"/>
      <c r="M783" s="52"/>
      <c r="N783" s="52"/>
      <c r="O783" s="52"/>
      <c r="P783" s="52"/>
      <c r="Q783" s="52"/>
      <c r="R783" s="52"/>
      <c r="S783" s="52"/>
      <c r="T783" s="52"/>
      <c r="U783" s="52"/>
      <c r="V783" s="52"/>
      <c r="W783" s="52"/>
      <c r="X783" s="52"/>
      <c r="Y783" s="52"/>
      <c r="Z783" s="52"/>
      <c r="AA783" s="52"/>
      <c r="AB783" s="52"/>
      <c r="AC783" s="52"/>
      <c r="AD783" s="52"/>
      <c r="AE783" s="52"/>
      <c r="AF783" s="52"/>
      <c r="AG783" s="52"/>
      <c r="AH783" s="52"/>
      <c r="AI783" s="52"/>
      <c r="AJ783" s="52"/>
      <c r="AK783" s="52"/>
      <c r="AL783" s="52"/>
      <c r="AM783" s="52"/>
      <c r="AN783" s="52"/>
      <c r="AO783" s="52"/>
      <c r="AP783" s="52"/>
      <c r="AQ783" s="52"/>
      <c r="AR783" s="52"/>
      <c r="AS783" s="52"/>
      <c r="AT783" s="52"/>
      <c r="AU783" s="52"/>
      <c r="AV783" s="52"/>
      <c r="AW783" s="52"/>
      <c r="AX783" s="52"/>
      <c r="AY783" s="52"/>
      <c r="AZ783" s="52"/>
      <c r="BA783" s="52"/>
      <c r="BB783" s="52"/>
    </row>
    <row r="784" spans="1:54">
      <c r="A784" s="52"/>
      <c r="B784" s="52"/>
      <c r="C784" s="52"/>
      <c r="D784" s="52"/>
      <c r="E784" s="52"/>
      <c r="F784" s="52"/>
      <c r="G784" s="52"/>
      <c r="H784" s="52"/>
      <c r="I784" s="52"/>
      <c r="J784" s="52"/>
      <c r="K784" s="52"/>
      <c r="L784" s="52"/>
      <c r="M784" s="52"/>
      <c r="N784" s="52"/>
      <c r="O784" s="52"/>
      <c r="P784" s="52"/>
      <c r="Q784" s="52"/>
      <c r="R784" s="52"/>
      <c r="S784" s="52"/>
      <c r="T784" s="52"/>
      <c r="U784" s="52"/>
      <c r="V784" s="52"/>
      <c r="W784" s="52"/>
      <c r="X784" s="52"/>
      <c r="Y784" s="52"/>
      <c r="Z784" s="52"/>
      <c r="AA784" s="52"/>
      <c r="AB784" s="52"/>
      <c r="AC784" s="52"/>
      <c r="AD784" s="52"/>
      <c r="AE784" s="52"/>
      <c r="AF784" s="52"/>
      <c r="AG784" s="52"/>
      <c r="AH784" s="52"/>
      <c r="AI784" s="52"/>
      <c r="AJ784" s="52"/>
      <c r="AK784" s="52"/>
      <c r="AL784" s="52"/>
      <c r="AM784" s="52"/>
      <c r="AN784" s="52"/>
      <c r="AO784" s="52"/>
      <c r="AP784" s="52"/>
      <c r="AQ784" s="52"/>
      <c r="AR784" s="52"/>
      <c r="AS784" s="52"/>
      <c r="AT784" s="52"/>
      <c r="AU784" s="52"/>
      <c r="AV784" s="52"/>
      <c r="AW784" s="52"/>
      <c r="AX784" s="52"/>
      <c r="AY784" s="52"/>
      <c r="AZ784" s="52"/>
      <c r="BA784" s="52"/>
      <c r="BB784" s="52"/>
    </row>
    <row r="785" spans="1:54">
      <c r="A785" s="52"/>
      <c r="B785" s="52"/>
      <c r="C785" s="52"/>
      <c r="D785" s="52"/>
      <c r="E785" s="52"/>
      <c r="F785" s="52"/>
      <c r="G785" s="52"/>
      <c r="H785" s="52"/>
      <c r="I785" s="52"/>
      <c r="J785" s="52"/>
      <c r="K785" s="52"/>
      <c r="L785" s="52"/>
      <c r="M785" s="52"/>
      <c r="N785" s="52"/>
      <c r="O785" s="52"/>
      <c r="P785" s="52"/>
      <c r="Q785" s="52"/>
      <c r="R785" s="52"/>
      <c r="S785" s="52"/>
      <c r="T785" s="52"/>
      <c r="U785" s="52"/>
      <c r="V785" s="52"/>
      <c r="W785" s="52"/>
      <c r="X785" s="52"/>
      <c r="Y785" s="52"/>
      <c r="Z785" s="52"/>
      <c r="AA785" s="52"/>
      <c r="AB785" s="52"/>
      <c r="AC785" s="52"/>
      <c r="AD785" s="52"/>
      <c r="AE785" s="52"/>
      <c r="AF785" s="52"/>
      <c r="AG785" s="52"/>
      <c r="AH785" s="52"/>
      <c r="AI785" s="52"/>
      <c r="AJ785" s="52"/>
      <c r="AK785" s="52"/>
      <c r="AL785" s="52"/>
      <c r="AM785" s="52"/>
      <c r="AN785" s="52"/>
      <c r="AO785" s="52"/>
      <c r="AP785" s="52"/>
      <c r="AQ785" s="52"/>
      <c r="AR785" s="52"/>
      <c r="AS785" s="52"/>
      <c r="AT785" s="52"/>
      <c r="AU785" s="52"/>
      <c r="AV785" s="52"/>
      <c r="AW785" s="52"/>
      <c r="AX785" s="52"/>
      <c r="AY785" s="52"/>
      <c r="AZ785" s="52"/>
      <c r="BA785" s="52"/>
      <c r="BB785" s="52"/>
    </row>
    <row r="786" spans="1:54">
      <c r="A786" s="52"/>
      <c r="B786" s="52"/>
      <c r="C786" s="52"/>
      <c r="D786" s="52"/>
      <c r="E786" s="52"/>
      <c r="F786" s="52"/>
      <c r="G786" s="52"/>
      <c r="H786" s="52"/>
      <c r="I786" s="52"/>
      <c r="J786" s="52"/>
      <c r="K786" s="52"/>
      <c r="L786" s="52"/>
      <c r="M786" s="52"/>
      <c r="N786" s="52"/>
      <c r="O786" s="52"/>
      <c r="P786" s="52"/>
      <c r="Q786" s="52"/>
      <c r="R786" s="52"/>
      <c r="S786" s="52"/>
      <c r="T786" s="52"/>
      <c r="U786" s="52"/>
      <c r="V786" s="52"/>
      <c r="W786" s="52"/>
      <c r="X786" s="52"/>
      <c r="Y786" s="52"/>
      <c r="Z786" s="52"/>
      <c r="AA786" s="52"/>
      <c r="AB786" s="52"/>
      <c r="AC786" s="52"/>
      <c r="AD786" s="52"/>
      <c r="AE786" s="52"/>
      <c r="AF786" s="52"/>
      <c r="AG786" s="52"/>
      <c r="AH786" s="52"/>
      <c r="AI786" s="52"/>
      <c r="AJ786" s="52"/>
      <c r="AK786" s="52"/>
      <c r="AL786" s="52"/>
      <c r="AM786" s="52"/>
      <c r="AN786" s="52"/>
      <c r="AO786" s="52"/>
      <c r="AP786" s="52"/>
      <c r="AQ786" s="52"/>
      <c r="AR786" s="52"/>
      <c r="AS786" s="52"/>
      <c r="AT786" s="52"/>
      <c r="AU786" s="52"/>
      <c r="AV786" s="52"/>
      <c r="AW786" s="52"/>
      <c r="AX786" s="52"/>
      <c r="AY786" s="52"/>
      <c r="AZ786" s="52"/>
      <c r="BA786" s="52"/>
      <c r="BB786" s="52"/>
    </row>
    <row r="787" spans="1:54">
      <c r="A787" s="52"/>
      <c r="B787" s="52"/>
      <c r="C787" s="52"/>
      <c r="D787" s="52"/>
      <c r="E787" s="52"/>
      <c r="F787" s="52"/>
      <c r="G787" s="52"/>
      <c r="H787" s="52"/>
      <c r="I787" s="52"/>
      <c r="J787" s="52"/>
      <c r="K787" s="52"/>
      <c r="L787" s="52"/>
      <c r="M787" s="52"/>
      <c r="N787" s="52"/>
      <c r="O787" s="52"/>
      <c r="P787" s="52"/>
      <c r="Q787" s="52"/>
      <c r="R787" s="52"/>
      <c r="S787" s="52"/>
      <c r="T787" s="52"/>
      <c r="U787" s="52"/>
      <c r="V787" s="52"/>
      <c r="W787" s="52"/>
      <c r="X787" s="52"/>
      <c r="Y787" s="52"/>
      <c r="Z787" s="52"/>
      <c r="AA787" s="52"/>
      <c r="AB787" s="52"/>
      <c r="AC787" s="52"/>
      <c r="AD787" s="52"/>
      <c r="AE787" s="52"/>
      <c r="AF787" s="52"/>
      <c r="AG787" s="52"/>
      <c r="AH787" s="52"/>
      <c r="AI787" s="52"/>
      <c r="AJ787" s="52"/>
      <c r="AK787" s="52"/>
      <c r="AL787" s="52"/>
      <c r="AM787" s="52"/>
      <c r="AN787" s="52"/>
      <c r="AO787" s="52"/>
      <c r="AP787" s="52"/>
      <c r="AQ787" s="52"/>
      <c r="AR787" s="52"/>
      <c r="AS787" s="52"/>
      <c r="AT787" s="52"/>
      <c r="AU787" s="52"/>
      <c r="AV787" s="52"/>
      <c r="AW787" s="52"/>
      <c r="AX787" s="52"/>
      <c r="AY787" s="52"/>
      <c r="AZ787" s="52"/>
      <c r="BA787" s="52"/>
      <c r="BB787" s="52"/>
    </row>
    <row r="788" spans="1:54">
      <c r="A788" s="52"/>
      <c r="B788" s="52"/>
      <c r="C788" s="52"/>
      <c r="D788" s="52"/>
      <c r="E788" s="52"/>
      <c r="F788" s="52"/>
      <c r="G788" s="52"/>
      <c r="H788" s="52"/>
      <c r="I788" s="52"/>
      <c r="J788" s="52"/>
      <c r="K788" s="52"/>
      <c r="L788" s="52"/>
      <c r="M788" s="52"/>
      <c r="N788" s="52"/>
      <c r="O788" s="52"/>
      <c r="P788" s="52"/>
      <c r="Q788" s="52"/>
      <c r="R788" s="52"/>
      <c r="S788" s="52"/>
      <c r="T788" s="52"/>
      <c r="U788" s="52"/>
      <c r="V788" s="52"/>
      <c r="W788" s="52"/>
      <c r="X788" s="52"/>
      <c r="Y788" s="52"/>
      <c r="Z788" s="52"/>
      <c r="AA788" s="52"/>
      <c r="AB788" s="52"/>
      <c r="AC788" s="52"/>
      <c r="AD788" s="52"/>
      <c r="AE788" s="52"/>
      <c r="AF788" s="52"/>
      <c r="AG788" s="52"/>
      <c r="AH788" s="52"/>
      <c r="AI788" s="52"/>
      <c r="AJ788" s="52"/>
      <c r="AK788" s="52"/>
      <c r="AL788" s="52"/>
      <c r="AM788" s="52"/>
      <c r="AN788" s="52"/>
      <c r="AO788" s="52"/>
      <c r="AP788" s="52"/>
      <c r="AQ788" s="52"/>
      <c r="AR788" s="52"/>
      <c r="AS788" s="52"/>
      <c r="AT788" s="52"/>
      <c r="AU788" s="52"/>
      <c r="AV788" s="52"/>
      <c r="AW788" s="52"/>
      <c r="AX788" s="52"/>
      <c r="AY788" s="52"/>
      <c r="AZ788" s="52"/>
      <c r="BA788" s="52"/>
      <c r="BB788" s="52"/>
    </row>
    <row r="789" spans="1:54">
      <c r="A789" s="52"/>
      <c r="B789" s="52"/>
      <c r="C789" s="52"/>
      <c r="D789" s="52"/>
      <c r="E789" s="52"/>
      <c r="F789" s="52"/>
      <c r="G789" s="52"/>
      <c r="H789" s="52"/>
      <c r="I789" s="52"/>
      <c r="J789" s="52"/>
      <c r="K789" s="52"/>
      <c r="L789" s="52"/>
      <c r="M789" s="52"/>
      <c r="N789" s="52"/>
      <c r="O789" s="52"/>
      <c r="P789" s="52"/>
      <c r="Q789" s="52"/>
      <c r="R789" s="52"/>
      <c r="S789" s="52"/>
      <c r="T789" s="52"/>
      <c r="U789" s="52"/>
      <c r="V789" s="52"/>
      <c r="W789" s="52"/>
      <c r="X789" s="52"/>
      <c r="Y789" s="52"/>
      <c r="Z789" s="52"/>
      <c r="AA789" s="52"/>
      <c r="AB789" s="52"/>
      <c r="AC789" s="52"/>
      <c r="AD789" s="52"/>
      <c r="AE789" s="52"/>
      <c r="AF789" s="52"/>
      <c r="AG789" s="52"/>
      <c r="AH789" s="52"/>
      <c r="AI789" s="52"/>
      <c r="AJ789" s="52"/>
      <c r="AK789" s="52"/>
      <c r="AL789" s="52"/>
      <c r="AM789" s="52"/>
      <c r="AN789" s="52"/>
      <c r="AO789" s="52"/>
      <c r="AP789" s="52"/>
      <c r="AQ789" s="52"/>
      <c r="AR789" s="52"/>
      <c r="AS789" s="52"/>
      <c r="AT789" s="52"/>
      <c r="AU789" s="52"/>
      <c r="AV789" s="52"/>
      <c r="AW789" s="52"/>
      <c r="AX789" s="52"/>
      <c r="AY789" s="52"/>
      <c r="AZ789" s="52"/>
      <c r="BA789" s="52"/>
      <c r="BB789" s="52"/>
    </row>
    <row r="790" spans="1:54">
      <c r="A790" s="52"/>
      <c r="B790" s="52"/>
      <c r="C790" s="52"/>
      <c r="D790" s="52"/>
      <c r="E790" s="52"/>
      <c r="F790" s="52"/>
      <c r="G790" s="52"/>
      <c r="H790" s="52"/>
      <c r="I790" s="52"/>
      <c r="J790" s="52"/>
      <c r="K790" s="52"/>
      <c r="L790" s="52"/>
      <c r="M790" s="52"/>
      <c r="N790" s="52"/>
      <c r="O790" s="52"/>
      <c r="P790" s="52"/>
      <c r="Q790" s="52"/>
      <c r="R790" s="52"/>
      <c r="S790" s="52"/>
      <c r="T790" s="52"/>
      <c r="U790" s="52"/>
      <c r="V790" s="52"/>
      <c r="W790" s="52"/>
      <c r="X790" s="52"/>
      <c r="Y790" s="52"/>
      <c r="Z790" s="52"/>
      <c r="AA790" s="52"/>
      <c r="AB790" s="52"/>
      <c r="AC790" s="52"/>
      <c r="AD790" s="52"/>
      <c r="AE790" s="52"/>
      <c r="AF790" s="52"/>
      <c r="AG790" s="52"/>
      <c r="AH790" s="52"/>
      <c r="AI790" s="52"/>
      <c r="AJ790" s="52"/>
      <c r="AK790" s="52"/>
      <c r="AL790" s="52"/>
      <c r="AM790" s="52"/>
      <c r="AN790" s="52"/>
      <c r="AO790" s="52"/>
      <c r="AP790" s="52"/>
      <c r="AQ790" s="52"/>
      <c r="AR790" s="52"/>
      <c r="AS790" s="52"/>
      <c r="AT790" s="52"/>
      <c r="AU790" s="52"/>
      <c r="AV790" s="52"/>
      <c r="AW790" s="52"/>
      <c r="AX790" s="52"/>
      <c r="AY790" s="52"/>
      <c r="AZ790" s="52"/>
      <c r="BA790" s="52"/>
      <c r="BB790" s="52"/>
    </row>
    <row r="791" spans="1:54">
      <c r="A791" s="52"/>
      <c r="B791" s="52"/>
      <c r="C791" s="52"/>
      <c r="D791" s="52"/>
      <c r="E791" s="52"/>
      <c r="F791" s="52"/>
      <c r="G791" s="52"/>
      <c r="H791" s="52"/>
      <c r="I791" s="52"/>
      <c r="J791" s="52"/>
      <c r="K791" s="52"/>
      <c r="L791" s="52"/>
      <c r="M791" s="52"/>
      <c r="N791" s="52"/>
      <c r="O791" s="52"/>
      <c r="P791" s="52"/>
      <c r="Q791" s="52"/>
      <c r="R791" s="52"/>
      <c r="S791" s="52"/>
      <c r="T791" s="52"/>
      <c r="U791" s="52"/>
      <c r="V791" s="52"/>
      <c r="W791" s="52"/>
      <c r="X791" s="52"/>
      <c r="Y791" s="52"/>
      <c r="Z791" s="52"/>
      <c r="AA791" s="52"/>
      <c r="AB791" s="52"/>
      <c r="AC791" s="52"/>
      <c r="AD791" s="52"/>
      <c r="AE791" s="52"/>
      <c r="AF791" s="52"/>
      <c r="AG791" s="52"/>
      <c r="AH791" s="52"/>
      <c r="AI791" s="52"/>
      <c r="AJ791" s="52"/>
      <c r="AK791" s="52"/>
      <c r="AL791" s="52"/>
      <c r="AM791" s="52"/>
      <c r="AN791" s="52"/>
      <c r="AO791" s="52"/>
      <c r="AP791" s="52"/>
      <c r="AQ791" s="52"/>
      <c r="AR791" s="52"/>
      <c r="AS791" s="52"/>
      <c r="AT791" s="52"/>
      <c r="AU791" s="52"/>
      <c r="AV791" s="52"/>
      <c r="AW791" s="52"/>
      <c r="AX791" s="52"/>
      <c r="AY791" s="52"/>
      <c r="AZ791" s="52"/>
      <c r="BA791" s="52"/>
      <c r="BB791" s="52"/>
    </row>
    <row r="792" spans="1:54">
      <c r="A792" s="52"/>
      <c r="B792" s="52"/>
      <c r="C792" s="52"/>
      <c r="D792" s="52"/>
      <c r="E792" s="52"/>
      <c r="F792" s="52"/>
      <c r="G792" s="52"/>
      <c r="H792" s="52"/>
      <c r="I792" s="52"/>
      <c r="J792" s="52"/>
      <c r="K792" s="52"/>
      <c r="L792" s="52"/>
      <c r="M792" s="52"/>
      <c r="N792" s="52"/>
      <c r="O792" s="52"/>
      <c r="P792" s="52"/>
      <c r="Q792" s="52"/>
      <c r="R792" s="52"/>
      <c r="S792" s="52"/>
      <c r="T792" s="52"/>
      <c r="U792" s="52"/>
      <c r="V792" s="52"/>
      <c r="W792" s="52"/>
      <c r="X792" s="52"/>
      <c r="Y792" s="52"/>
      <c r="Z792" s="52"/>
      <c r="AA792" s="52"/>
      <c r="AB792" s="52"/>
      <c r="AC792" s="52"/>
      <c r="AD792" s="52"/>
      <c r="AE792" s="52"/>
      <c r="AF792" s="52"/>
      <c r="AG792" s="52"/>
      <c r="AH792" s="52"/>
      <c r="AI792" s="52"/>
      <c r="AJ792" s="52"/>
      <c r="AK792" s="52"/>
      <c r="AL792" s="52"/>
      <c r="AM792" s="52"/>
      <c r="AN792" s="52"/>
      <c r="AO792" s="52"/>
      <c r="AP792" s="52"/>
      <c r="AQ792" s="52"/>
      <c r="AR792" s="52"/>
      <c r="AS792" s="52"/>
      <c r="AT792" s="52"/>
      <c r="AU792" s="52"/>
      <c r="AV792" s="52"/>
      <c r="AW792" s="52"/>
      <c r="AX792" s="52"/>
      <c r="AY792" s="52"/>
      <c r="AZ792" s="52"/>
      <c r="BA792" s="52"/>
      <c r="BB792" s="52"/>
    </row>
    <row r="793" spans="1:54">
      <c r="A793" s="52"/>
      <c r="B793" s="52"/>
      <c r="C793" s="52"/>
      <c r="D793" s="52"/>
      <c r="E793" s="52"/>
      <c r="F793" s="52"/>
      <c r="G793" s="52"/>
      <c r="H793" s="52"/>
      <c r="I793" s="52"/>
      <c r="J793" s="52"/>
      <c r="K793" s="52"/>
      <c r="L793" s="52"/>
      <c r="M793" s="52"/>
      <c r="N793" s="52"/>
      <c r="O793" s="52"/>
      <c r="P793" s="52"/>
      <c r="Q793" s="52"/>
      <c r="R793" s="52"/>
      <c r="S793" s="52"/>
      <c r="T793" s="52"/>
      <c r="U793" s="52"/>
      <c r="V793" s="52"/>
      <c r="W793" s="52"/>
      <c r="X793" s="52"/>
      <c r="Y793" s="52"/>
      <c r="Z793" s="52"/>
      <c r="AA793" s="52"/>
      <c r="AB793" s="52"/>
      <c r="AC793" s="52"/>
      <c r="AD793" s="52"/>
      <c r="AE793" s="52"/>
      <c r="AF793" s="52"/>
      <c r="AG793" s="52"/>
      <c r="AH793" s="52"/>
      <c r="AI793" s="52"/>
      <c r="AJ793" s="52"/>
      <c r="AK793" s="52"/>
      <c r="AL793" s="52"/>
      <c r="AM793" s="52"/>
      <c r="AN793" s="52"/>
      <c r="AO793" s="52"/>
      <c r="AP793" s="52"/>
      <c r="AQ793" s="52"/>
      <c r="AR793" s="52"/>
      <c r="AS793" s="52"/>
      <c r="AT793" s="52"/>
      <c r="AU793" s="52"/>
      <c r="AV793" s="52"/>
      <c r="AW793" s="52"/>
      <c r="AX793" s="52"/>
      <c r="AY793" s="52"/>
      <c r="AZ793" s="52"/>
      <c r="BA793" s="52"/>
      <c r="BB793" s="52"/>
    </row>
    <row r="794" spans="1:54">
      <c r="A794" s="52"/>
      <c r="B794" s="52"/>
      <c r="C794" s="52"/>
      <c r="D794" s="52"/>
      <c r="E794" s="52"/>
      <c r="F794" s="52"/>
      <c r="G794" s="52"/>
      <c r="H794" s="52"/>
      <c r="I794" s="52"/>
      <c r="J794" s="52"/>
      <c r="K794" s="52"/>
      <c r="L794" s="52"/>
      <c r="M794" s="52"/>
      <c r="N794" s="52"/>
      <c r="O794" s="52"/>
      <c r="P794" s="52"/>
      <c r="Q794" s="52"/>
      <c r="R794" s="52"/>
      <c r="S794" s="52"/>
      <c r="T794" s="52"/>
      <c r="U794" s="52"/>
      <c r="V794" s="52"/>
      <c r="W794" s="52"/>
      <c r="X794" s="52"/>
      <c r="Y794" s="52"/>
      <c r="Z794" s="52"/>
      <c r="AA794" s="52"/>
      <c r="AB794" s="52"/>
      <c r="AC794" s="52"/>
      <c r="AD794" s="52"/>
      <c r="AE794" s="52"/>
      <c r="AF794" s="52"/>
      <c r="AG794" s="52"/>
      <c r="AH794" s="52"/>
      <c r="AI794" s="52"/>
      <c r="AJ794" s="52"/>
      <c r="AK794" s="52"/>
      <c r="AL794" s="52"/>
      <c r="AM794" s="52"/>
      <c r="AN794" s="52"/>
      <c r="AO794" s="52"/>
      <c r="AP794" s="52"/>
      <c r="AQ794" s="52"/>
      <c r="AR794" s="52"/>
      <c r="AS794" s="52"/>
      <c r="AT794" s="52"/>
      <c r="AU794" s="52"/>
      <c r="AV794" s="52"/>
      <c r="AW794" s="52"/>
      <c r="AX794" s="52"/>
      <c r="AY794" s="52"/>
      <c r="AZ794" s="52"/>
      <c r="BA794" s="52"/>
      <c r="BB794" s="52"/>
    </row>
    <row r="795" spans="1:54">
      <c r="A795" s="52"/>
      <c r="B795" s="52"/>
      <c r="C795" s="52"/>
      <c r="D795" s="52"/>
      <c r="E795" s="52"/>
      <c r="F795" s="52"/>
      <c r="G795" s="52"/>
      <c r="H795" s="52"/>
      <c r="I795" s="52"/>
      <c r="J795" s="52"/>
      <c r="K795" s="52"/>
      <c r="L795" s="52"/>
      <c r="M795" s="52"/>
      <c r="N795" s="52"/>
      <c r="O795" s="52"/>
      <c r="P795" s="52"/>
      <c r="Q795" s="52"/>
      <c r="R795" s="52"/>
      <c r="S795" s="52"/>
      <c r="T795" s="52"/>
      <c r="U795" s="52"/>
      <c r="V795" s="52"/>
      <c r="W795" s="52"/>
      <c r="X795" s="52"/>
      <c r="Y795" s="52"/>
      <c r="Z795" s="52"/>
      <c r="AA795" s="52"/>
      <c r="AB795" s="52"/>
      <c r="AC795" s="52"/>
      <c r="AD795" s="52"/>
      <c r="AE795" s="52"/>
      <c r="AF795" s="52"/>
      <c r="AG795" s="52"/>
      <c r="AH795" s="52"/>
      <c r="AI795" s="52"/>
      <c r="AJ795" s="52"/>
      <c r="AK795" s="52"/>
      <c r="AL795" s="52"/>
      <c r="AM795" s="52"/>
      <c r="AN795" s="52"/>
      <c r="AO795" s="52"/>
      <c r="AP795" s="52"/>
      <c r="AQ795" s="52"/>
      <c r="AR795" s="52"/>
      <c r="AS795" s="52"/>
      <c r="AT795" s="52"/>
      <c r="AU795" s="52"/>
      <c r="AV795" s="52"/>
      <c r="AW795" s="52"/>
      <c r="AX795" s="52"/>
      <c r="AY795" s="52"/>
      <c r="AZ795" s="52"/>
      <c r="BA795" s="52"/>
      <c r="BB795" s="52"/>
    </row>
    <row r="796" spans="1:54">
      <c r="A796" s="52"/>
      <c r="B796" s="52"/>
      <c r="C796" s="52"/>
      <c r="D796" s="52"/>
      <c r="E796" s="52"/>
      <c r="F796" s="52"/>
      <c r="G796" s="52"/>
      <c r="H796" s="52"/>
      <c r="I796" s="52"/>
      <c r="J796" s="52"/>
      <c r="K796" s="52"/>
      <c r="L796" s="52"/>
      <c r="M796" s="52"/>
      <c r="N796" s="52"/>
      <c r="O796" s="52"/>
      <c r="P796" s="52"/>
      <c r="Q796" s="52"/>
      <c r="R796" s="52"/>
      <c r="S796" s="52"/>
      <c r="T796" s="52"/>
      <c r="U796" s="52"/>
      <c r="V796" s="52"/>
      <c r="W796" s="52"/>
      <c r="X796" s="52"/>
      <c r="Y796" s="52"/>
      <c r="Z796" s="52"/>
      <c r="AA796" s="52"/>
      <c r="AB796" s="52"/>
      <c r="AC796" s="52"/>
      <c r="AD796" s="52"/>
      <c r="AE796" s="52"/>
      <c r="AF796" s="52"/>
      <c r="AG796" s="52"/>
      <c r="AH796" s="52"/>
      <c r="AI796" s="52"/>
      <c r="AJ796" s="52"/>
      <c r="AK796" s="52"/>
      <c r="AL796" s="52"/>
      <c r="AM796" s="52"/>
      <c r="AN796" s="52"/>
      <c r="AO796" s="52"/>
      <c r="AP796" s="52"/>
      <c r="AQ796" s="52"/>
      <c r="AR796" s="52"/>
      <c r="AS796" s="52"/>
      <c r="AT796" s="52"/>
      <c r="AU796" s="52"/>
      <c r="AV796" s="52"/>
      <c r="AW796" s="52"/>
      <c r="AX796" s="52"/>
      <c r="AY796" s="52"/>
      <c r="AZ796" s="52"/>
      <c r="BA796" s="52"/>
      <c r="BB796" s="52"/>
    </row>
    <row r="797" spans="1:54">
      <c r="A797" s="52"/>
      <c r="B797" s="52"/>
      <c r="C797" s="52"/>
      <c r="D797" s="52"/>
      <c r="E797" s="52"/>
      <c r="F797" s="52"/>
      <c r="G797" s="52"/>
      <c r="H797" s="52"/>
      <c r="I797" s="52"/>
      <c r="J797" s="52"/>
      <c r="K797" s="52"/>
      <c r="L797" s="52"/>
      <c r="M797" s="52"/>
      <c r="N797" s="52"/>
      <c r="O797" s="52"/>
      <c r="P797" s="52"/>
      <c r="Q797" s="52"/>
      <c r="R797" s="52"/>
      <c r="S797" s="52"/>
      <c r="T797" s="52"/>
      <c r="U797" s="52"/>
      <c r="V797" s="52"/>
      <c r="W797" s="52"/>
      <c r="X797" s="52"/>
      <c r="Y797" s="52"/>
      <c r="Z797" s="52"/>
      <c r="AA797" s="52"/>
      <c r="AB797" s="52"/>
      <c r="AC797" s="52"/>
      <c r="AD797" s="52"/>
      <c r="AE797" s="52"/>
      <c r="AF797" s="52"/>
      <c r="AG797" s="52"/>
      <c r="AH797" s="52"/>
      <c r="AI797" s="52"/>
      <c r="AJ797" s="52"/>
      <c r="AK797" s="52"/>
      <c r="AL797" s="52"/>
      <c r="AM797" s="52"/>
      <c r="AN797" s="52"/>
      <c r="AO797" s="52"/>
      <c r="AP797" s="52"/>
      <c r="AQ797" s="52"/>
      <c r="AR797" s="52"/>
      <c r="AS797" s="52"/>
      <c r="AT797" s="52"/>
      <c r="AU797" s="52"/>
      <c r="AV797" s="52"/>
      <c r="AW797" s="52"/>
      <c r="AX797" s="52"/>
      <c r="AY797" s="52"/>
      <c r="AZ797" s="52"/>
      <c r="BA797" s="52"/>
      <c r="BB797" s="52"/>
    </row>
    <row r="798" spans="1:54">
      <c r="A798" s="52"/>
      <c r="B798" s="52"/>
      <c r="C798" s="52"/>
      <c r="D798" s="52"/>
      <c r="E798" s="52"/>
      <c r="F798" s="52"/>
      <c r="G798" s="52"/>
      <c r="H798" s="52"/>
      <c r="I798" s="52"/>
      <c r="J798" s="52"/>
      <c r="K798" s="52"/>
      <c r="L798" s="52"/>
      <c r="M798" s="52"/>
      <c r="N798" s="52"/>
      <c r="O798" s="52"/>
      <c r="P798" s="52"/>
      <c r="Q798" s="52"/>
      <c r="R798" s="52"/>
      <c r="S798" s="52"/>
      <c r="T798" s="52"/>
      <c r="U798" s="52"/>
      <c r="V798" s="52"/>
      <c r="W798" s="52"/>
      <c r="X798" s="52"/>
      <c r="Y798" s="52"/>
      <c r="Z798" s="52"/>
      <c r="AA798" s="52"/>
      <c r="AB798" s="52"/>
      <c r="AC798" s="52"/>
      <c r="AD798" s="52"/>
      <c r="AE798" s="52"/>
      <c r="AF798" s="52"/>
      <c r="AG798" s="52"/>
      <c r="AH798" s="52"/>
      <c r="AI798" s="52"/>
      <c r="AJ798" s="52"/>
      <c r="AK798" s="52"/>
      <c r="AL798" s="52"/>
      <c r="AM798" s="52"/>
      <c r="AN798" s="52"/>
      <c r="AO798" s="52"/>
      <c r="AP798" s="52"/>
      <c r="AQ798" s="52"/>
      <c r="AR798" s="52"/>
      <c r="AS798" s="52"/>
      <c r="AT798" s="52"/>
      <c r="AU798" s="52"/>
      <c r="AV798" s="52"/>
      <c r="AW798" s="52"/>
      <c r="AX798" s="52"/>
      <c r="AY798" s="52"/>
      <c r="AZ798" s="52"/>
      <c r="BA798" s="52"/>
      <c r="BB798" s="52"/>
    </row>
    <row r="799" spans="1:54">
      <c r="A799" s="52"/>
      <c r="B799" s="52"/>
      <c r="C799" s="52"/>
      <c r="D799" s="52"/>
      <c r="E799" s="52"/>
      <c r="F799" s="52"/>
      <c r="G799" s="52"/>
      <c r="H799" s="52"/>
      <c r="I799" s="52"/>
      <c r="J799" s="52"/>
      <c r="K799" s="52"/>
      <c r="L799" s="52"/>
      <c r="M799" s="52"/>
      <c r="N799" s="52"/>
      <c r="O799" s="52"/>
      <c r="P799" s="52"/>
      <c r="Q799" s="52"/>
      <c r="R799" s="52"/>
      <c r="S799" s="52"/>
      <c r="T799" s="52"/>
      <c r="U799" s="52"/>
      <c r="V799" s="52"/>
      <c r="W799" s="52"/>
      <c r="X799" s="52"/>
      <c r="Y799" s="52"/>
      <c r="Z799" s="52"/>
      <c r="AA799" s="52"/>
      <c r="AB799" s="52"/>
      <c r="AC799" s="52"/>
      <c r="AD799" s="52"/>
      <c r="AE799" s="52"/>
      <c r="AF799" s="52"/>
      <c r="AG799" s="52"/>
      <c r="AH799" s="52"/>
      <c r="AI799" s="52"/>
      <c r="AJ799" s="52"/>
      <c r="AK799" s="52"/>
      <c r="AL799" s="52"/>
      <c r="AM799" s="52"/>
      <c r="AN799" s="52"/>
      <c r="AO799" s="52"/>
      <c r="AP799" s="52"/>
      <c r="AQ799" s="52"/>
      <c r="AR799" s="52"/>
      <c r="AS799" s="52"/>
      <c r="AT799" s="52"/>
      <c r="AU799" s="52"/>
      <c r="AV799" s="52"/>
      <c r="AW799" s="52"/>
      <c r="AX799" s="52"/>
      <c r="AY799" s="52"/>
      <c r="AZ799" s="52"/>
      <c r="BA799" s="52"/>
      <c r="BB799" s="52"/>
    </row>
    <row r="800" spans="1:54">
      <c r="A800" s="52"/>
      <c r="B800" s="52"/>
      <c r="C800" s="52"/>
      <c r="D800" s="52"/>
      <c r="E800" s="52"/>
      <c r="F800" s="52"/>
      <c r="G800" s="52"/>
      <c r="H800" s="52"/>
      <c r="I800" s="52"/>
      <c r="J800" s="52"/>
      <c r="K800" s="52"/>
      <c r="L800" s="52"/>
      <c r="M800" s="52"/>
      <c r="N800" s="52"/>
      <c r="O800" s="52"/>
      <c r="P800" s="52"/>
      <c r="Q800" s="52"/>
      <c r="R800" s="52"/>
      <c r="S800" s="52"/>
      <c r="T800" s="52"/>
      <c r="U800" s="52"/>
      <c r="V800" s="52"/>
      <c r="W800" s="52"/>
      <c r="X800" s="52"/>
      <c r="Y800" s="52"/>
      <c r="Z800" s="52"/>
      <c r="AA800" s="52"/>
      <c r="AB800" s="52"/>
      <c r="AC800" s="52"/>
      <c r="AD800" s="52"/>
      <c r="AE800" s="52"/>
      <c r="AF800" s="52"/>
      <c r="AG800" s="52"/>
      <c r="AH800" s="52"/>
      <c r="AI800" s="52"/>
      <c r="AJ800" s="52"/>
      <c r="AK800" s="52"/>
      <c r="AL800" s="52"/>
      <c r="AM800" s="52"/>
      <c r="AN800" s="52"/>
      <c r="AO800" s="52"/>
      <c r="AP800" s="52"/>
      <c r="AQ800" s="52"/>
      <c r="AR800" s="52"/>
      <c r="AS800" s="52"/>
      <c r="AT800" s="52"/>
      <c r="AU800" s="52"/>
      <c r="AV800" s="52"/>
      <c r="AW800" s="52"/>
      <c r="AX800" s="52"/>
      <c r="AY800" s="52"/>
      <c r="AZ800" s="52"/>
      <c r="BA800" s="52"/>
      <c r="BB800" s="52"/>
    </row>
    <row r="801" spans="1:54">
      <c r="A801" s="52"/>
      <c r="B801" s="52"/>
      <c r="C801" s="52"/>
      <c r="D801" s="52"/>
      <c r="E801" s="52"/>
      <c r="F801" s="52"/>
      <c r="G801" s="52"/>
      <c r="H801" s="52"/>
      <c r="I801" s="52"/>
      <c r="J801" s="52"/>
      <c r="K801" s="52"/>
      <c r="L801" s="52"/>
      <c r="M801" s="52"/>
      <c r="N801" s="52"/>
      <c r="O801" s="52"/>
      <c r="P801" s="52"/>
      <c r="Q801" s="52"/>
      <c r="R801" s="52"/>
      <c r="S801" s="52"/>
      <c r="T801" s="52"/>
      <c r="U801" s="52"/>
      <c r="V801" s="52"/>
      <c r="W801" s="52"/>
      <c r="X801" s="52"/>
      <c r="Y801" s="52"/>
      <c r="Z801" s="52"/>
      <c r="AA801" s="52"/>
      <c r="AB801" s="52"/>
      <c r="AC801" s="52"/>
      <c r="AD801" s="52"/>
      <c r="AE801" s="52"/>
      <c r="AF801" s="52"/>
      <c r="AG801" s="52"/>
      <c r="AH801" s="52"/>
      <c r="AI801" s="52"/>
      <c r="AJ801" s="52"/>
      <c r="AK801" s="52"/>
      <c r="AL801" s="52"/>
      <c r="AM801" s="52"/>
      <c r="AN801" s="52"/>
      <c r="AO801" s="52"/>
      <c r="AP801" s="52"/>
      <c r="AQ801" s="52"/>
      <c r="AR801" s="52"/>
      <c r="AS801" s="52"/>
      <c r="AT801" s="52"/>
      <c r="AU801" s="52"/>
      <c r="AV801" s="52"/>
      <c r="AW801" s="52"/>
      <c r="AX801" s="52"/>
      <c r="AY801" s="52"/>
      <c r="AZ801" s="52"/>
      <c r="BA801" s="52"/>
      <c r="BB801" s="52"/>
    </row>
    <row r="802" spans="1:54">
      <c r="A802" s="52"/>
      <c r="B802" s="52"/>
      <c r="C802" s="52"/>
      <c r="D802" s="52"/>
      <c r="E802" s="52"/>
      <c r="F802" s="52"/>
      <c r="G802" s="52"/>
      <c r="H802" s="52"/>
      <c r="I802" s="52"/>
      <c r="J802" s="52"/>
      <c r="K802" s="52"/>
      <c r="L802" s="52"/>
      <c r="M802" s="52"/>
      <c r="N802" s="52"/>
      <c r="O802" s="52"/>
      <c r="P802" s="52"/>
      <c r="Q802" s="52"/>
      <c r="R802" s="52"/>
      <c r="S802" s="52"/>
      <c r="T802" s="52"/>
      <c r="U802" s="52"/>
      <c r="V802" s="52"/>
      <c r="W802" s="52"/>
      <c r="X802" s="52"/>
      <c r="Y802" s="52"/>
      <c r="Z802" s="52"/>
      <c r="AA802" s="52"/>
      <c r="AB802" s="52"/>
      <c r="AC802" s="52"/>
      <c r="AD802" s="52"/>
      <c r="AE802" s="52"/>
      <c r="AF802" s="52"/>
      <c r="AG802" s="52"/>
      <c r="AH802" s="52"/>
      <c r="AI802" s="52"/>
      <c r="AJ802" s="52"/>
      <c r="AK802" s="52"/>
      <c r="AL802" s="52"/>
      <c r="AM802" s="52"/>
      <c r="AN802" s="52"/>
      <c r="AO802" s="52"/>
      <c r="AP802" s="52"/>
      <c r="AQ802" s="52"/>
      <c r="AR802" s="52"/>
      <c r="AS802" s="52"/>
      <c r="AT802" s="52"/>
      <c r="AU802" s="52"/>
      <c r="AV802" s="52"/>
      <c r="AW802" s="52"/>
      <c r="AX802" s="52"/>
      <c r="AY802" s="52"/>
      <c r="AZ802" s="52"/>
      <c r="BA802" s="52"/>
      <c r="BB802" s="52"/>
    </row>
    <row r="803" spans="1:54">
      <c r="A803" s="52"/>
      <c r="B803" s="52"/>
      <c r="C803" s="52"/>
      <c r="D803" s="52"/>
      <c r="E803" s="52"/>
      <c r="F803" s="52"/>
      <c r="G803" s="52"/>
      <c r="H803" s="52"/>
      <c r="I803" s="52"/>
      <c r="J803" s="52"/>
      <c r="K803" s="52"/>
      <c r="L803" s="52"/>
      <c r="M803" s="52"/>
      <c r="N803" s="52"/>
      <c r="O803" s="52"/>
      <c r="P803" s="52"/>
      <c r="Q803" s="52"/>
      <c r="R803" s="52"/>
      <c r="S803" s="52"/>
      <c r="T803" s="52"/>
      <c r="U803" s="52"/>
      <c r="V803" s="52"/>
      <c r="W803" s="52"/>
      <c r="X803" s="52"/>
      <c r="Y803" s="52"/>
      <c r="Z803" s="52"/>
      <c r="AA803" s="52"/>
      <c r="AB803" s="52"/>
      <c r="AC803" s="52"/>
      <c r="AD803" s="52"/>
      <c r="AE803" s="52"/>
      <c r="AF803" s="52"/>
      <c r="AG803" s="52"/>
      <c r="AH803" s="52"/>
      <c r="AI803" s="52"/>
      <c r="AJ803" s="52"/>
      <c r="AK803" s="52"/>
      <c r="AL803" s="52"/>
      <c r="AM803" s="52"/>
      <c r="AN803" s="52"/>
      <c r="AO803" s="52"/>
      <c r="AP803" s="52"/>
      <c r="AQ803" s="52"/>
      <c r="AR803" s="52"/>
      <c r="AS803" s="52"/>
      <c r="AT803" s="52"/>
      <c r="AU803" s="52"/>
      <c r="AV803" s="52"/>
      <c r="AW803" s="52"/>
      <c r="AX803" s="52"/>
      <c r="AY803" s="52"/>
      <c r="AZ803" s="52"/>
      <c r="BA803" s="52"/>
      <c r="BB803" s="52"/>
    </row>
    <row r="804" spans="1:54">
      <c r="A804" s="52"/>
      <c r="B804" s="52"/>
      <c r="C804" s="52"/>
      <c r="D804" s="52"/>
      <c r="E804" s="52"/>
      <c r="F804" s="52"/>
      <c r="G804" s="52"/>
      <c r="H804" s="52"/>
      <c r="I804" s="52"/>
      <c r="J804" s="52"/>
      <c r="K804" s="52"/>
      <c r="L804" s="52"/>
      <c r="M804" s="52"/>
      <c r="N804" s="52"/>
      <c r="O804" s="52"/>
      <c r="P804" s="52"/>
      <c r="Q804" s="52"/>
      <c r="R804" s="52"/>
      <c r="S804" s="52"/>
      <c r="T804" s="52"/>
      <c r="U804" s="52"/>
      <c r="V804" s="52"/>
      <c r="W804" s="52"/>
      <c r="X804" s="52"/>
      <c r="Y804" s="52"/>
      <c r="Z804" s="52"/>
      <c r="AA804" s="52"/>
      <c r="AB804" s="52"/>
      <c r="AC804" s="52"/>
      <c r="AD804" s="52"/>
      <c r="AE804" s="52"/>
      <c r="AF804" s="52"/>
      <c r="AG804" s="52"/>
      <c r="AH804" s="52"/>
      <c r="AI804" s="52"/>
      <c r="AJ804" s="52"/>
      <c r="AK804" s="52"/>
      <c r="AL804" s="52"/>
      <c r="AM804" s="52"/>
      <c r="AN804" s="52"/>
      <c r="AO804" s="52"/>
      <c r="AP804" s="52"/>
      <c r="AQ804" s="52"/>
      <c r="AR804" s="52"/>
      <c r="AS804" s="52"/>
      <c r="AT804" s="52"/>
      <c r="AU804" s="52"/>
      <c r="AV804" s="52"/>
      <c r="AW804" s="52"/>
      <c r="AX804" s="52"/>
      <c r="AY804" s="52"/>
      <c r="AZ804" s="52"/>
      <c r="BA804" s="52"/>
      <c r="BB804" s="52"/>
    </row>
    <row r="805" spans="1:54">
      <c r="A805" s="52"/>
      <c r="B805" s="52"/>
      <c r="C805" s="52"/>
      <c r="D805" s="52"/>
      <c r="E805" s="52"/>
      <c r="F805" s="52"/>
      <c r="G805" s="52"/>
      <c r="H805" s="52"/>
      <c r="I805" s="52"/>
      <c r="J805" s="52"/>
      <c r="K805" s="52"/>
      <c r="L805" s="52"/>
      <c r="M805" s="52"/>
      <c r="N805" s="52"/>
      <c r="O805" s="52"/>
      <c r="P805" s="52"/>
      <c r="Q805" s="52"/>
      <c r="R805" s="52"/>
      <c r="S805" s="52"/>
      <c r="T805" s="52"/>
      <c r="U805" s="52"/>
      <c r="V805" s="52"/>
      <c r="W805" s="52"/>
      <c r="X805" s="52"/>
      <c r="Y805" s="52"/>
      <c r="Z805" s="52"/>
      <c r="AA805" s="52"/>
      <c r="AB805" s="52"/>
      <c r="AC805" s="52"/>
      <c r="AD805" s="52"/>
      <c r="AE805" s="52"/>
      <c r="AF805" s="52"/>
      <c r="AG805" s="52"/>
      <c r="AH805" s="52"/>
      <c r="AI805" s="52"/>
      <c r="AJ805" s="52"/>
      <c r="AK805" s="52"/>
      <c r="AL805" s="52"/>
      <c r="AM805" s="52"/>
      <c r="AN805" s="52"/>
      <c r="AO805" s="52"/>
      <c r="AP805" s="52"/>
      <c r="AQ805" s="52"/>
      <c r="AR805" s="52"/>
      <c r="AS805" s="52"/>
      <c r="AT805" s="52"/>
      <c r="AU805" s="52"/>
      <c r="AV805" s="52"/>
      <c r="AW805" s="52"/>
      <c r="AX805" s="52"/>
      <c r="AY805" s="52"/>
      <c r="AZ805" s="52"/>
      <c r="BA805" s="52"/>
      <c r="BB805" s="52"/>
    </row>
    <row r="806" spans="1:54">
      <c r="A806" s="52"/>
      <c r="B806" s="52"/>
      <c r="C806" s="52"/>
      <c r="D806" s="52"/>
      <c r="E806" s="52"/>
      <c r="F806" s="52"/>
      <c r="G806" s="52"/>
      <c r="H806" s="52"/>
      <c r="I806" s="52"/>
      <c r="J806" s="52"/>
      <c r="K806" s="52"/>
      <c r="L806" s="52"/>
      <c r="M806" s="52"/>
      <c r="N806" s="52"/>
      <c r="O806" s="52"/>
      <c r="P806" s="52"/>
      <c r="Q806" s="52"/>
      <c r="R806" s="52"/>
      <c r="S806" s="52"/>
      <c r="T806" s="52"/>
      <c r="U806" s="52"/>
      <c r="V806" s="52"/>
      <c r="W806" s="52"/>
      <c r="X806" s="52"/>
      <c r="Y806" s="52"/>
      <c r="Z806" s="52"/>
      <c r="AA806" s="52"/>
      <c r="AB806" s="52"/>
      <c r="AC806" s="52"/>
      <c r="AD806" s="52"/>
      <c r="AE806" s="52"/>
      <c r="AF806" s="52"/>
      <c r="AG806" s="52"/>
      <c r="AH806" s="52"/>
      <c r="AI806" s="52"/>
      <c r="AJ806" s="52"/>
      <c r="AK806" s="52"/>
      <c r="AL806" s="52"/>
      <c r="AM806" s="52"/>
      <c r="AN806" s="52"/>
      <c r="AO806" s="52"/>
      <c r="AP806" s="52"/>
      <c r="AQ806" s="52"/>
      <c r="AR806" s="52"/>
      <c r="AS806" s="52"/>
      <c r="AT806" s="52"/>
      <c r="AU806" s="52"/>
      <c r="AV806" s="52"/>
      <c r="AW806" s="52"/>
      <c r="AX806" s="52"/>
      <c r="AY806" s="52"/>
      <c r="AZ806" s="52"/>
      <c r="BA806" s="52"/>
      <c r="BB806" s="52"/>
    </row>
    <row r="807" spans="1:54">
      <c r="A807" s="52"/>
      <c r="B807" s="52"/>
      <c r="C807" s="52"/>
      <c r="D807" s="52"/>
      <c r="E807" s="52"/>
      <c r="F807" s="52"/>
      <c r="G807" s="52"/>
      <c r="H807" s="52"/>
      <c r="I807" s="52"/>
      <c r="J807" s="52"/>
      <c r="K807" s="52"/>
      <c r="L807" s="52"/>
      <c r="M807" s="52"/>
      <c r="N807" s="52"/>
      <c r="O807" s="52"/>
      <c r="P807" s="52"/>
      <c r="Q807" s="52"/>
      <c r="R807" s="52"/>
      <c r="S807" s="52"/>
      <c r="T807" s="52"/>
      <c r="U807" s="52"/>
      <c r="V807" s="52"/>
      <c r="W807" s="52"/>
      <c r="X807" s="52"/>
      <c r="Y807" s="52"/>
      <c r="Z807" s="52"/>
      <c r="AA807" s="52"/>
      <c r="AB807" s="52"/>
      <c r="AC807" s="52"/>
      <c r="AD807" s="52"/>
      <c r="AE807" s="52"/>
      <c r="AF807" s="52"/>
      <c r="AG807" s="52"/>
      <c r="AH807" s="52"/>
      <c r="AI807" s="52"/>
      <c r="AJ807" s="52"/>
      <c r="AK807" s="52"/>
      <c r="AL807" s="52"/>
      <c r="AM807" s="52"/>
      <c r="AN807" s="52"/>
      <c r="AO807" s="52"/>
      <c r="AP807" s="52"/>
      <c r="AQ807" s="52"/>
      <c r="AR807" s="52"/>
      <c r="AS807" s="52"/>
      <c r="AT807" s="52"/>
      <c r="AU807" s="52"/>
      <c r="AV807" s="52"/>
      <c r="AW807" s="52"/>
      <c r="AX807" s="52"/>
      <c r="AY807" s="52"/>
      <c r="AZ807" s="52"/>
      <c r="BA807" s="52"/>
      <c r="BB807" s="52"/>
    </row>
    <row r="808" spans="1:54">
      <c r="A808" s="52"/>
      <c r="B808" s="52"/>
      <c r="C808" s="52"/>
      <c r="D808" s="52"/>
      <c r="E808" s="52"/>
      <c r="F808" s="52"/>
      <c r="G808" s="52"/>
      <c r="H808" s="52"/>
      <c r="I808" s="52"/>
      <c r="J808" s="52"/>
      <c r="K808" s="52"/>
      <c r="L808" s="52"/>
      <c r="M808" s="52"/>
      <c r="N808" s="52"/>
      <c r="O808" s="52"/>
      <c r="P808" s="52"/>
      <c r="Q808" s="52"/>
      <c r="R808" s="52"/>
      <c r="S808" s="52"/>
      <c r="T808" s="52"/>
      <c r="U808" s="52"/>
      <c r="V808" s="52"/>
      <c r="W808" s="52"/>
      <c r="X808" s="52"/>
      <c r="Y808" s="52"/>
      <c r="Z808" s="52"/>
      <c r="AA808" s="52"/>
      <c r="AB808" s="52"/>
      <c r="AC808" s="52"/>
      <c r="AD808" s="52"/>
      <c r="AE808" s="52"/>
      <c r="AF808" s="52"/>
      <c r="AG808" s="52"/>
      <c r="AH808" s="52"/>
      <c r="AI808" s="52"/>
      <c r="AJ808" s="52"/>
      <c r="AK808" s="52"/>
      <c r="AL808" s="52"/>
      <c r="AM808" s="52"/>
      <c r="AN808" s="52"/>
      <c r="AO808" s="52"/>
      <c r="AP808" s="52"/>
      <c r="AQ808" s="52"/>
      <c r="AR808" s="52"/>
      <c r="AS808" s="52"/>
      <c r="AT808" s="52"/>
      <c r="AU808" s="52"/>
      <c r="AV808" s="52"/>
      <c r="AW808" s="52"/>
      <c r="AX808" s="52"/>
      <c r="AY808" s="52"/>
      <c r="AZ808" s="52"/>
      <c r="BA808" s="52"/>
      <c r="BB808" s="52"/>
    </row>
    <row r="809" spans="1:54">
      <c r="A809" s="52"/>
      <c r="B809" s="52"/>
      <c r="C809" s="52"/>
      <c r="D809" s="52"/>
      <c r="E809" s="52"/>
      <c r="F809" s="52"/>
      <c r="G809" s="52"/>
      <c r="H809" s="52"/>
      <c r="I809" s="52"/>
      <c r="J809" s="52"/>
      <c r="K809" s="52"/>
      <c r="L809" s="52"/>
      <c r="M809" s="52"/>
      <c r="N809" s="52"/>
      <c r="O809" s="52"/>
      <c r="P809" s="52"/>
      <c r="Q809" s="52"/>
      <c r="R809" s="52"/>
      <c r="S809" s="52"/>
      <c r="T809" s="52"/>
      <c r="U809" s="52"/>
      <c r="V809" s="52"/>
      <c r="W809" s="52"/>
      <c r="X809" s="52"/>
      <c r="Y809" s="52"/>
      <c r="Z809" s="52"/>
      <c r="AA809" s="52"/>
      <c r="AB809" s="52"/>
      <c r="AC809" s="52"/>
      <c r="AD809" s="52"/>
      <c r="AE809" s="52"/>
      <c r="AF809" s="52"/>
      <c r="AG809" s="52"/>
      <c r="AH809" s="52"/>
      <c r="AI809" s="52"/>
      <c r="AJ809" s="52"/>
      <c r="AK809" s="52"/>
      <c r="AL809" s="52"/>
      <c r="AM809" s="52"/>
      <c r="AN809" s="52"/>
      <c r="AO809" s="52"/>
      <c r="AP809" s="52"/>
      <c r="AQ809" s="52"/>
      <c r="AR809" s="52"/>
      <c r="AS809" s="52"/>
      <c r="AT809" s="52"/>
      <c r="AU809" s="52"/>
      <c r="AV809" s="52"/>
      <c r="AW809" s="52"/>
      <c r="AX809" s="52"/>
      <c r="AY809" s="52"/>
      <c r="AZ809" s="52"/>
      <c r="BA809" s="52"/>
      <c r="BB809" s="52"/>
    </row>
    <row r="810" spans="1:54">
      <c r="A810" s="52"/>
      <c r="B810" s="52"/>
      <c r="C810" s="52"/>
      <c r="D810" s="52"/>
      <c r="E810" s="52"/>
      <c r="F810" s="52"/>
      <c r="G810" s="52"/>
      <c r="H810" s="52"/>
      <c r="I810" s="52"/>
      <c r="J810" s="52"/>
      <c r="K810" s="52"/>
      <c r="L810" s="52"/>
      <c r="M810" s="52"/>
      <c r="N810" s="52"/>
      <c r="O810" s="52"/>
      <c r="P810" s="52"/>
      <c r="Q810" s="52"/>
      <c r="R810" s="52"/>
      <c r="S810" s="52"/>
      <c r="T810" s="52"/>
      <c r="U810" s="52"/>
      <c r="V810" s="52"/>
      <c r="W810" s="52"/>
      <c r="X810" s="52"/>
      <c r="Y810" s="52"/>
      <c r="Z810" s="52"/>
      <c r="AA810" s="52"/>
      <c r="AB810" s="52"/>
      <c r="AC810" s="52"/>
      <c r="AD810" s="52"/>
      <c r="AE810" s="52"/>
      <c r="AF810" s="52"/>
      <c r="AG810" s="52"/>
      <c r="AH810" s="52"/>
      <c r="AI810" s="52"/>
      <c r="AJ810" s="52"/>
      <c r="AK810" s="52"/>
      <c r="AL810" s="52"/>
      <c r="AM810" s="52"/>
      <c r="AN810" s="52"/>
      <c r="AO810" s="52"/>
      <c r="AP810" s="52"/>
      <c r="AQ810" s="52"/>
      <c r="AR810" s="52"/>
      <c r="AS810" s="52"/>
      <c r="AT810" s="52"/>
      <c r="AU810" s="52"/>
      <c r="AV810" s="52"/>
      <c r="AW810" s="52"/>
      <c r="AX810" s="52"/>
      <c r="AY810" s="52"/>
      <c r="AZ810" s="52"/>
      <c r="BA810" s="52"/>
      <c r="BB810" s="52"/>
    </row>
    <row r="811" spans="1:54">
      <c r="A811" s="52"/>
      <c r="B811" s="52"/>
      <c r="C811" s="52"/>
      <c r="D811" s="52"/>
      <c r="E811" s="52"/>
      <c r="F811" s="52"/>
      <c r="G811" s="52"/>
      <c r="H811" s="52"/>
      <c r="I811" s="52"/>
      <c r="J811" s="52"/>
      <c r="K811" s="52"/>
      <c r="L811" s="52"/>
      <c r="M811" s="52"/>
      <c r="N811" s="52"/>
      <c r="O811" s="52"/>
      <c r="P811" s="52"/>
      <c r="Q811" s="52"/>
      <c r="R811" s="52"/>
      <c r="S811" s="52"/>
      <c r="T811" s="52"/>
      <c r="U811" s="52"/>
      <c r="V811" s="52"/>
      <c r="W811" s="52"/>
      <c r="X811" s="52"/>
      <c r="Y811" s="52"/>
      <c r="Z811" s="52"/>
      <c r="AA811" s="52"/>
      <c r="AB811" s="52"/>
      <c r="AC811" s="52"/>
      <c r="AD811" s="52"/>
      <c r="AE811" s="52"/>
      <c r="AF811" s="52"/>
      <c r="AG811" s="52"/>
      <c r="AH811" s="52"/>
      <c r="AI811" s="52"/>
      <c r="AJ811" s="52"/>
      <c r="AK811" s="52"/>
      <c r="AL811" s="52"/>
      <c r="AM811" s="52"/>
      <c r="AN811" s="52"/>
      <c r="AO811" s="52"/>
      <c r="AP811" s="52"/>
      <c r="AQ811" s="52"/>
      <c r="AR811" s="52"/>
      <c r="AS811" s="52"/>
      <c r="AT811" s="52"/>
      <c r="AU811" s="52"/>
      <c r="AV811" s="52"/>
      <c r="AW811" s="52"/>
      <c r="AX811" s="52"/>
      <c r="AY811" s="52"/>
      <c r="AZ811" s="52"/>
      <c r="BA811" s="52"/>
      <c r="BB811" s="52"/>
    </row>
    <row r="812" spans="1:54">
      <c r="A812" s="52"/>
      <c r="B812" s="52"/>
      <c r="C812" s="52"/>
      <c r="D812" s="52"/>
      <c r="E812" s="52"/>
      <c r="F812" s="52"/>
      <c r="G812" s="52"/>
      <c r="H812" s="52"/>
      <c r="I812" s="52"/>
      <c r="J812" s="52"/>
      <c r="K812" s="52"/>
      <c r="L812" s="52"/>
      <c r="M812" s="52"/>
      <c r="N812" s="52"/>
      <c r="O812" s="52"/>
      <c r="P812" s="52"/>
      <c r="Q812" s="52"/>
      <c r="R812" s="52"/>
      <c r="S812" s="52"/>
      <c r="T812" s="52"/>
      <c r="U812" s="52"/>
      <c r="V812" s="52"/>
      <c r="W812" s="52"/>
      <c r="X812" s="52"/>
      <c r="Y812" s="52"/>
      <c r="Z812" s="52"/>
      <c r="AA812" s="52"/>
      <c r="AB812" s="52"/>
      <c r="AC812" s="52"/>
      <c r="AD812" s="52"/>
      <c r="AE812" s="52"/>
      <c r="AF812" s="52"/>
      <c r="AG812" s="52"/>
      <c r="AH812" s="52"/>
      <c r="AI812" s="52"/>
      <c r="AJ812" s="52"/>
      <c r="AK812" s="52"/>
      <c r="AL812" s="52"/>
      <c r="AM812" s="52"/>
      <c r="AN812" s="52"/>
      <c r="AO812" s="52"/>
      <c r="AP812" s="52"/>
      <c r="AQ812" s="52"/>
      <c r="AR812" s="52"/>
      <c r="AS812" s="52"/>
      <c r="AT812" s="52"/>
      <c r="AU812" s="52"/>
      <c r="AV812" s="52"/>
      <c r="AW812" s="52"/>
      <c r="AX812" s="52"/>
      <c r="AY812" s="52"/>
      <c r="AZ812" s="52"/>
      <c r="BA812" s="52"/>
      <c r="BB812" s="52"/>
    </row>
    <row r="813" spans="1:54">
      <c r="A813" s="52"/>
      <c r="B813" s="52"/>
      <c r="C813" s="52"/>
      <c r="D813" s="52"/>
      <c r="E813" s="52"/>
      <c r="F813" s="52"/>
      <c r="G813" s="52"/>
      <c r="H813" s="52"/>
      <c r="I813" s="52"/>
      <c r="J813" s="52"/>
      <c r="K813" s="52"/>
      <c r="L813" s="52"/>
      <c r="M813" s="52"/>
      <c r="N813" s="52"/>
      <c r="O813" s="52"/>
      <c r="P813" s="52"/>
      <c r="Q813" s="52"/>
      <c r="R813" s="52"/>
      <c r="S813" s="52"/>
      <c r="T813" s="52"/>
      <c r="U813" s="52"/>
      <c r="V813" s="52"/>
      <c r="W813" s="52"/>
      <c r="X813" s="52"/>
      <c r="Y813" s="52"/>
      <c r="Z813" s="52"/>
      <c r="AA813" s="52"/>
      <c r="AB813" s="52"/>
      <c r="AC813" s="52"/>
      <c r="AD813" s="52"/>
      <c r="AE813" s="52"/>
      <c r="AF813" s="52"/>
      <c r="AG813" s="52"/>
      <c r="AH813" s="52"/>
      <c r="AI813" s="52"/>
      <c r="AJ813" s="52"/>
      <c r="AK813" s="52"/>
      <c r="AL813" s="52"/>
      <c r="AM813" s="52"/>
      <c r="AN813" s="52"/>
      <c r="AO813" s="52"/>
      <c r="AP813" s="52"/>
      <c r="AQ813" s="52"/>
      <c r="AR813" s="52"/>
      <c r="AS813" s="52"/>
      <c r="AT813" s="52"/>
      <c r="AU813" s="52"/>
      <c r="AV813" s="52"/>
      <c r="AW813" s="52"/>
      <c r="AX813" s="52"/>
      <c r="AY813" s="52"/>
      <c r="AZ813" s="52"/>
      <c r="BA813" s="52"/>
      <c r="BB813" s="52"/>
    </row>
    <row r="814" spans="1:54">
      <c r="A814" s="52"/>
      <c r="B814" s="52"/>
      <c r="C814" s="52"/>
      <c r="D814" s="52"/>
      <c r="E814" s="52"/>
      <c r="F814" s="52"/>
      <c r="G814" s="52"/>
      <c r="H814" s="52"/>
      <c r="I814" s="52"/>
      <c r="J814" s="52"/>
      <c r="K814" s="52"/>
      <c r="L814" s="52"/>
      <c r="M814" s="52"/>
      <c r="N814" s="52"/>
      <c r="O814" s="52"/>
      <c r="P814" s="52"/>
      <c r="Q814" s="52"/>
      <c r="R814" s="52"/>
      <c r="S814" s="52"/>
      <c r="T814" s="52"/>
      <c r="U814" s="52"/>
      <c r="V814" s="52"/>
      <c r="W814" s="52"/>
      <c r="X814" s="52"/>
      <c r="Y814" s="52"/>
      <c r="Z814" s="52"/>
      <c r="AA814" s="52"/>
      <c r="AB814" s="52"/>
      <c r="AC814" s="52"/>
      <c r="AD814" s="52"/>
      <c r="AE814" s="52"/>
      <c r="AF814" s="52"/>
      <c r="AG814" s="52"/>
      <c r="AH814" s="52"/>
      <c r="AI814" s="52"/>
      <c r="AJ814" s="52"/>
      <c r="AK814" s="52"/>
      <c r="AL814" s="52"/>
      <c r="AM814" s="52"/>
      <c r="AN814" s="52"/>
      <c r="AO814" s="52"/>
      <c r="AP814" s="52"/>
      <c r="AQ814" s="52"/>
      <c r="AR814" s="52"/>
      <c r="AS814" s="52"/>
      <c r="AT814" s="52"/>
      <c r="AU814" s="52"/>
      <c r="AV814" s="52"/>
      <c r="AW814" s="52"/>
      <c r="AX814" s="52"/>
      <c r="AY814" s="52"/>
      <c r="AZ814" s="52"/>
      <c r="BA814" s="52"/>
      <c r="BB814" s="52"/>
    </row>
    <row r="815" spans="1:54">
      <c r="A815" s="52"/>
      <c r="B815" s="52"/>
      <c r="C815" s="52"/>
      <c r="D815" s="52"/>
      <c r="E815" s="52"/>
      <c r="F815" s="52"/>
      <c r="G815" s="52"/>
      <c r="H815" s="52"/>
      <c r="I815" s="52"/>
      <c r="J815" s="52"/>
      <c r="K815" s="52"/>
      <c r="L815" s="52"/>
      <c r="M815" s="52"/>
      <c r="N815" s="52"/>
      <c r="O815" s="52"/>
      <c r="P815" s="52"/>
      <c r="Q815" s="52"/>
      <c r="R815" s="52"/>
      <c r="S815" s="52"/>
      <c r="T815" s="52"/>
      <c r="U815" s="52"/>
      <c r="V815" s="52"/>
      <c r="W815" s="52"/>
      <c r="X815" s="52"/>
      <c r="Y815" s="52"/>
      <c r="Z815" s="52"/>
      <c r="AA815" s="52"/>
      <c r="AB815" s="52"/>
      <c r="AC815" s="52"/>
      <c r="AD815" s="52"/>
      <c r="AE815" s="52"/>
      <c r="AF815" s="52"/>
      <c r="AG815" s="52"/>
      <c r="AH815" s="52"/>
      <c r="AI815" s="52"/>
      <c r="AJ815" s="52"/>
      <c r="AK815" s="52"/>
      <c r="AL815" s="52"/>
      <c r="AM815" s="52"/>
      <c r="AN815" s="52"/>
      <c r="AO815" s="52"/>
      <c r="AP815" s="52"/>
      <c r="AQ815" s="52"/>
      <c r="AR815" s="52"/>
      <c r="AS815" s="52"/>
      <c r="AT815" s="52"/>
      <c r="AU815" s="52"/>
      <c r="AV815" s="52"/>
      <c r="AW815" s="52"/>
      <c r="AX815" s="52"/>
      <c r="AY815" s="52"/>
      <c r="AZ815" s="52"/>
      <c r="BA815" s="52"/>
      <c r="BB815" s="52"/>
    </row>
    <row r="816" spans="1:54">
      <c r="A816" s="52"/>
      <c r="B816" s="52"/>
      <c r="C816" s="52"/>
      <c r="D816" s="52"/>
      <c r="E816" s="52"/>
      <c r="F816" s="52"/>
      <c r="G816" s="52"/>
      <c r="H816" s="52"/>
      <c r="I816" s="52"/>
      <c r="J816" s="52"/>
      <c r="K816" s="52"/>
      <c r="L816" s="52"/>
      <c r="M816" s="52"/>
      <c r="N816" s="52"/>
      <c r="O816" s="52"/>
      <c r="P816" s="52"/>
      <c r="Q816" s="52"/>
      <c r="R816" s="52"/>
      <c r="S816" s="52"/>
      <c r="T816" s="52"/>
      <c r="U816" s="52"/>
      <c r="V816" s="52"/>
      <c r="W816" s="52"/>
      <c r="X816" s="52"/>
      <c r="Y816" s="52"/>
      <c r="Z816" s="52"/>
      <c r="AA816" s="52"/>
      <c r="AB816" s="52"/>
      <c r="AC816" s="52"/>
      <c r="AD816" s="52"/>
      <c r="AE816" s="52"/>
      <c r="AF816" s="52"/>
      <c r="AG816" s="52"/>
      <c r="AH816" s="52"/>
      <c r="AI816" s="52"/>
      <c r="AJ816" s="52"/>
      <c r="AK816" s="52"/>
      <c r="AL816" s="52"/>
      <c r="AM816" s="52"/>
      <c r="AN816" s="52"/>
      <c r="AO816" s="52"/>
      <c r="AP816" s="52"/>
      <c r="AQ816" s="52"/>
      <c r="AR816" s="52"/>
      <c r="AS816" s="52"/>
      <c r="AT816" s="52"/>
      <c r="AU816" s="52"/>
      <c r="AV816" s="52"/>
      <c r="AW816" s="52"/>
      <c r="AX816" s="52"/>
      <c r="AY816" s="52"/>
      <c r="AZ816" s="52"/>
      <c r="BA816" s="52"/>
      <c r="BB816" s="52"/>
    </row>
    <row r="817" spans="1:54">
      <c r="A817" s="52"/>
      <c r="B817" s="52"/>
      <c r="C817" s="52"/>
      <c r="D817" s="52"/>
      <c r="E817" s="52"/>
      <c r="F817" s="52"/>
      <c r="G817" s="52"/>
      <c r="H817" s="52"/>
      <c r="I817" s="52"/>
      <c r="J817" s="52"/>
      <c r="K817" s="52"/>
      <c r="L817" s="52"/>
      <c r="M817" s="52"/>
      <c r="N817" s="52"/>
      <c r="O817" s="52"/>
      <c r="P817" s="52"/>
      <c r="Q817" s="52"/>
      <c r="R817" s="52"/>
      <c r="S817" s="52"/>
      <c r="T817" s="52"/>
      <c r="U817" s="52"/>
      <c r="V817" s="52"/>
      <c r="W817" s="52"/>
      <c r="X817" s="52"/>
      <c r="Y817" s="52"/>
      <c r="Z817" s="52"/>
      <c r="AA817" s="52"/>
      <c r="AB817" s="52"/>
      <c r="AC817" s="52"/>
      <c r="AD817" s="52"/>
      <c r="AE817" s="52"/>
      <c r="AF817" s="52"/>
      <c r="AG817" s="52"/>
      <c r="AH817" s="52"/>
      <c r="AI817" s="52"/>
      <c r="AJ817" s="52"/>
      <c r="AK817" s="52"/>
      <c r="AL817" s="52"/>
      <c r="AM817" s="52"/>
      <c r="AN817" s="52"/>
      <c r="AO817" s="52"/>
      <c r="AP817" s="52"/>
      <c r="AQ817" s="52"/>
      <c r="AR817" s="52"/>
      <c r="AS817" s="52"/>
      <c r="AT817" s="52"/>
      <c r="AU817" s="52"/>
      <c r="AV817" s="52"/>
      <c r="AW817" s="52"/>
      <c r="AX817" s="52"/>
      <c r="AY817" s="52"/>
      <c r="AZ817" s="52"/>
      <c r="BA817" s="52"/>
      <c r="BB817" s="52"/>
    </row>
    <row r="818" spans="1:54">
      <c r="A818" s="52"/>
      <c r="B818" s="52"/>
      <c r="C818" s="52"/>
      <c r="D818" s="52"/>
      <c r="E818" s="52"/>
      <c r="F818" s="52"/>
      <c r="G818" s="52"/>
      <c r="H818" s="52"/>
      <c r="I818" s="52"/>
      <c r="J818" s="52"/>
      <c r="K818" s="52"/>
      <c r="L818" s="52"/>
      <c r="M818" s="52"/>
      <c r="N818" s="52"/>
      <c r="O818" s="52"/>
      <c r="P818" s="52"/>
      <c r="Q818" s="52"/>
      <c r="R818" s="52"/>
      <c r="S818" s="52"/>
      <c r="T818" s="52"/>
      <c r="U818" s="52"/>
      <c r="V818" s="52"/>
      <c r="W818" s="52"/>
      <c r="X818" s="52"/>
      <c r="Y818" s="52"/>
      <c r="Z818" s="52"/>
      <c r="AA818" s="52"/>
      <c r="AB818" s="52"/>
      <c r="AC818" s="52"/>
      <c r="AD818" s="52"/>
      <c r="AE818" s="52"/>
      <c r="AF818" s="52"/>
      <c r="AG818" s="52"/>
      <c r="AH818" s="52"/>
      <c r="AI818" s="52"/>
      <c r="AJ818" s="52"/>
      <c r="AK818" s="52"/>
      <c r="AL818" s="52"/>
      <c r="AM818" s="52"/>
      <c r="AN818" s="52"/>
      <c r="AO818" s="52"/>
      <c r="AP818" s="52"/>
      <c r="AQ818" s="52"/>
      <c r="AR818" s="52"/>
      <c r="AS818" s="52"/>
      <c r="AT818" s="52"/>
      <c r="AU818" s="52"/>
      <c r="AV818" s="52"/>
      <c r="AW818" s="52"/>
      <c r="AX818" s="52"/>
      <c r="AY818" s="52"/>
      <c r="AZ818" s="52"/>
      <c r="BA818" s="52"/>
      <c r="BB818" s="52"/>
    </row>
    <row r="819" spans="1:54">
      <c r="A819" s="52"/>
      <c r="B819" s="52"/>
      <c r="C819" s="52"/>
      <c r="D819" s="52"/>
      <c r="E819" s="52"/>
      <c r="F819" s="52"/>
      <c r="G819" s="52"/>
      <c r="H819" s="52"/>
      <c r="I819" s="52"/>
      <c r="J819" s="52"/>
      <c r="K819" s="52"/>
      <c r="L819" s="52"/>
      <c r="M819" s="52"/>
      <c r="N819" s="52"/>
      <c r="O819" s="52"/>
      <c r="P819" s="52"/>
      <c r="Q819" s="52"/>
      <c r="R819" s="52"/>
      <c r="S819" s="52"/>
      <c r="T819" s="52"/>
      <c r="U819" s="52"/>
      <c r="V819" s="52"/>
      <c r="W819" s="52"/>
      <c r="X819" s="52"/>
      <c r="Y819" s="52"/>
      <c r="Z819" s="52"/>
      <c r="AA819" s="52"/>
      <c r="AB819" s="52"/>
      <c r="AC819" s="52"/>
      <c r="AD819" s="52"/>
      <c r="AE819" s="52"/>
      <c r="AF819" s="52"/>
      <c r="AG819" s="52"/>
      <c r="AH819" s="52"/>
      <c r="AI819" s="52"/>
      <c r="AJ819" s="52"/>
      <c r="AK819" s="52"/>
      <c r="AL819" s="52"/>
      <c r="AM819" s="52"/>
      <c r="AN819" s="52"/>
      <c r="AO819" s="52"/>
      <c r="AP819" s="52"/>
      <c r="AQ819" s="52"/>
      <c r="AR819" s="52"/>
      <c r="AS819" s="52"/>
      <c r="AT819" s="52"/>
      <c r="AU819" s="52"/>
      <c r="AV819" s="52"/>
      <c r="AW819" s="52"/>
      <c r="AX819" s="52"/>
      <c r="AY819" s="52"/>
      <c r="AZ819" s="52"/>
      <c r="BA819" s="52"/>
      <c r="BB819" s="52"/>
    </row>
    <row r="820" spans="1:54">
      <c r="A820" s="52"/>
      <c r="B820" s="52"/>
      <c r="C820" s="52"/>
      <c r="D820" s="52"/>
      <c r="E820" s="52"/>
      <c r="F820" s="52"/>
      <c r="G820" s="52"/>
      <c r="H820" s="52"/>
      <c r="I820" s="52"/>
      <c r="J820" s="52"/>
      <c r="K820" s="52"/>
      <c r="L820" s="52"/>
      <c r="M820" s="52"/>
      <c r="N820" s="52"/>
      <c r="O820" s="52"/>
      <c r="P820" s="52"/>
      <c r="Q820" s="52"/>
      <c r="R820" s="52"/>
      <c r="S820" s="52"/>
      <c r="T820" s="52"/>
      <c r="U820" s="52"/>
      <c r="V820" s="52"/>
      <c r="W820" s="52"/>
      <c r="X820" s="52"/>
      <c r="Y820" s="52"/>
      <c r="Z820" s="52"/>
      <c r="AA820" s="52"/>
      <c r="AB820" s="52"/>
      <c r="AC820" s="52"/>
      <c r="AD820" s="52"/>
      <c r="AE820" s="52"/>
      <c r="AF820" s="52"/>
      <c r="AG820" s="52"/>
      <c r="AH820" s="52"/>
      <c r="AI820" s="52"/>
      <c r="AJ820" s="52"/>
      <c r="AK820" s="52"/>
      <c r="AL820" s="52"/>
      <c r="AM820" s="52"/>
      <c r="AN820" s="52"/>
      <c r="AO820" s="52"/>
      <c r="AP820" s="52"/>
      <c r="AQ820" s="52"/>
      <c r="AR820" s="52"/>
      <c r="AS820" s="52"/>
      <c r="AT820" s="52"/>
      <c r="AU820" s="52"/>
      <c r="AV820" s="52"/>
      <c r="AW820" s="52"/>
      <c r="AX820" s="52"/>
      <c r="AY820" s="52"/>
      <c r="AZ820" s="52"/>
      <c r="BA820" s="52"/>
      <c r="BB820" s="52"/>
    </row>
    <row r="821" spans="1:54">
      <c r="A821" s="52"/>
      <c r="B821" s="52"/>
      <c r="C821" s="52"/>
      <c r="D821" s="52"/>
      <c r="E821" s="52"/>
      <c r="F821" s="52"/>
      <c r="G821" s="52"/>
      <c r="H821" s="52"/>
      <c r="I821" s="52"/>
      <c r="J821" s="52"/>
      <c r="K821" s="52"/>
      <c r="L821" s="52"/>
      <c r="M821" s="52"/>
      <c r="N821" s="52"/>
      <c r="O821" s="52"/>
      <c r="P821" s="52"/>
      <c r="Q821" s="52"/>
      <c r="R821" s="52"/>
      <c r="S821" s="52"/>
      <c r="T821" s="52"/>
      <c r="U821" s="52"/>
      <c r="V821" s="52"/>
      <c r="W821" s="52"/>
      <c r="X821" s="52"/>
      <c r="Y821" s="52"/>
      <c r="Z821" s="52"/>
      <c r="AA821" s="52"/>
      <c r="AB821" s="52"/>
      <c r="AC821" s="52"/>
      <c r="AD821" s="52"/>
      <c r="AE821" s="52"/>
      <c r="AF821" s="52"/>
      <c r="AG821" s="52"/>
      <c r="AH821" s="52"/>
      <c r="AI821" s="52"/>
      <c r="AJ821" s="52"/>
      <c r="AK821" s="52"/>
      <c r="AL821" s="52"/>
      <c r="AM821" s="52"/>
      <c r="AN821" s="52"/>
      <c r="AO821" s="52"/>
      <c r="AP821" s="52"/>
      <c r="AQ821" s="52"/>
      <c r="AR821" s="52"/>
      <c r="AS821" s="52"/>
      <c r="AT821" s="52"/>
      <c r="AU821" s="52"/>
      <c r="AV821" s="52"/>
      <c r="AW821" s="52"/>
      <c r="AX821" s="52"/>
      <c r="AY821" s="52"/>
      <c r="AZ821" s="52"/>
      <c r="BA821" s="52"/>
      <c r="BB821" s="52"/>
    </row>
    <row r="822" spans="1:54">
      <c r="A822" s="52"/>
      <c r="B822" s="52"/>
      <c r="C822" s="52"/>
      <c r="D822" s="52"/>
      <c r="E822" s="52"/>
      <c r="F822" s="52"/>
      <c r="G822" s="52"/>
      <c r="H822" s="52"/>
      <c r="I822" s="52"/>
      <c r="J822" s="52"/>
      <c r="K822" s="52"/>
      <c r="L822" s="52"/>
      <c r="M822" s="52"/>
      <c r="N822" s="52"/>
      <c r="O822" s="52"/>
      <c r="P822" s="52"/>
      <c r="Q822" s="52"/>
      <c r="R822" s="52"/>
      <c r="S822" s="52"/>
      <c r="T822" s="52"/>
      <c r="U822" s="52"/>
      <c r="V822" s="52"/>
      <c r="W822" s="52"/>
      <c r="X822" s="52"/>
      <c r="Y822" s="52"/>
      <c r="Z822" s="52"/>
      <c r="AA822" s="52"/>
      <c r="AB822" s="52"/>
      <c r="AC822" s="52"/>
      <c r="AD822" s="52"/>
      <c r="AE822" s="52"/>
      <c r="AF822" s="52"/>
      <c r="AG822" s="52"/>
      <c r="AH822" s="52"/>
      <c r="AI822" s="52"/>
      <c r="AJ822" s="52"/>
      <c r="AK822" s="52"/>
      <c r="AL822" s="52"/>
      <c r="AM822" s="52"/>
      <c r="AN822" s="52"/>
      <c r="AO822" s="52"/>
      <c r="AP822" s="52"/>
      <c r="AQ822" s="52"/>
      <c r="AR822" s="52"/>
      <c r="AS822" s="52"/>
      <c r="AT822" s="52"/>
      <c r="AU822" s="52"/>
      <c r="AV822" s="52"/>
      <c r="AW822" s="52"/>
      <c r="AX822" s="52"/>
      <c r="AY822" s="52"/>
      <c r="AZ822" s="52"/>
      <c r="BA822" s="52"/>
      <c r="BB822" s="52"/>
    </row>
    <row r="823" spans="1:54">
      <c r="A823" s="52"/>
      <c r="B823" s="52"/>
      <c r="C823" s="52"/>
      <c r="D823" s="52"/>
      <c r="E823" s="52"/>
      <c r="F823" s="52"/>
      <c r="G823" s="52"/>
      <c r="H823" s="52"/>
      <c r="I823" s="52"/>
      <c r="J823" s="52"/>
      <c r="K823" s="52"/>
      <c r="L823" s="52"/>
      <c r="M823" s="52"/>
      <c r="N823" s="52"/>
      <c r="O823" s="52"/>
      <c r="P823" s="52"/>
      <c r="Q823" s="52"/>
      <c r="R823" s="52"/>
      <c r="S823" s="52"/>
      <c r="T823" s="52"/>
      <c r="U823" s="52"/>
      <c r="V823" s="52"/>
      <c r="W823" s="52"/>
      <c r="X823" s="52"/>
      <c r="Y823" s="52"/>
      <c r="Z823" s="52"/>
      <c r="AA823" s="52"/>
      <c r="AB823" s="52"/>
      <c r="AC823" s="52"/>
      <c r="AD823" s="52"/>
      <c r="AE823" s="52"/>
      <c r="AF823" s="52"/>
      <c r="AG823" s="52"/>
      <c r="AH823" s="52"/>
      <c r="AI823" s="52"/>
      <c r="AJ823" s="52"/>
      <c r="AK823" s="52"/>
      <c r="AL823" s="52"/>
      <c r="AM823" s="52"/>
      <c r="AN823" s="52"/>
      <c r="AO823" s="52"/>
      <c r="AP823" s="52"/>
      <c r="AQ823" s="52"/>
      <c r="AR823" s="52"/>
      <c r="AS823" s="52"/>
      <c r="AT823" s="52"/>
      <c r="AU823" s="52"/>
      <c r="AV823" s="52"/>
      <c r="AW823" s="52"/>
      <c r="AX823" s="52"/>
      <c r="AY823" s="52"/>
      <c r="AZ823" s="52"/>
      <c r="BA823" s="52"/>
      <c r="BB823" s="52"/>
    </row>
    <row r="824" spans="1:54">
      <c r="A824" s="52"/>
      <c r="B824" s="52"/>
      <c r="C824" s="52"/>
      <c r="D824" s="52"/>
      <c r="E824" s="52"/>
      <c r="F824" s="52"/>
      <c r="G824" s="52"/>
      <c r="H824" s="52"/>
      <c r="I824" s="52"/>
      <c r="J824" s="52"/>
      <c r="K824" s="52"/>
      <c r="L824" s="52"/>
      <c r="M824" s="52"/>
      <c r="N824" s="52"/>
      <c r="O824" s="52"/>
      <c r="P824" s="52"/>
      <c r="Q824" s="52"/>
      <c r="R824" s="52"/>
      <c r="S824" s="52"/>
      <c r="T824" s="52"/>
      <c r="U824" s="52"/>
      <c r="V824" s="52"/>
      <c r="W824" s="52"/>
      <c r="X824" s="52"/>
      <c r="Y824" s="52"/>
      <c r="Z824" s="52"/>
      <c r="AA824" s="52"/>
      <c r="AB824" s="52"/>
      <c r="AC824" s="52"/>
      <c r="AD824" s="52"/>
      <c r="AE824" s="52"/>
      <c r="AF824" s="52"/>
      <c r="AG824" s="52"/>
      <c r="AH824" s="52"/>
      <c r="AI824" s="52"/>
      <c r="AJ824" s="52"/>
      <c r="AK824" s="52"/>
      <c r="AL824" s="52"/>
      <c r="AM824" s="52"/>
      <c r="AN824" s="52"/>
      <c r="AO824" s="52"/>
      <c r="AP824" s="52"/>
      <c r="AQ824" s="52"/>
      <c r="AR824" s="52"/>
      <c r="AS824" s="52"/>
      <c r="AT824" s="52"/>
      <c r="AU824" s="52"/>
      <c r="AV824" s="52"/>
      <c r="AW824" s="52"/>
      <c r="AX824" s="52"/>
      <c r="AY824" s="52"/>
      <c r="AZ824" s="52"/>
      <c r="BA824" s="52"/>
      <c r="BB824" s="52"/>
    </row>
    <row r="825" spans="1:54">
      <c r="A825" s="52"/>
      <c r="B825" s="52"/>
      <c r="C825" s="52"/>
      <c r="D825" s="52"/>
      <c r="E825" s="52"/>
      <c r="F825" s="52"/>
      <c r="G825" s="52"/>
      <c r="H825" s="52"/>
      <c r="I825" s="52"/>
      <c r="J825" s="52"/>
      <c r="K825" s="52"/>
      <c r="L825" s="52"/>
      <c r="M825" s="52"/>
      <c r="N825" s="52"/>
      <c r="O825" s="52"/>
      <c r="P825" s="52"/>
      <c r="Q825" s="52"/>
      <c r="R825" s="52"/>
      <c r="S825" s="52"/>
      <c r="T825" s="52"/>
      <c r="U825" s="52"/>
      <c r="V825" s="52"/>
      <c r="W825" s="52"/>
      <c r="X825" s="52"/>
      <c r="Y825" s="52"/>
      <c r="Z825" s="52"/>
      <c r="AA825" s="52"/>
      <c r="AB825" s="52"/>
      <c r="AC825" s="52"/>
      <c r="AD825" s="52"/>
      <c r="AE825" s="52"/>
      <c r="AF825" s="52"/>
      <c r="AG825" s="52"/>
      <c r="AH825" s="52"/>
      <c r="AI825" s="52"/>
      <c r="AJ825" s="52"/>
      <c r="AK825" s="52"/>
      <c r="AL825" s="52"/>
      <c r="AM825" s="52"/>
      <c r="AN825" s="52"/>
      <c r="AO825" s="52"/>
      <c r="AP825" s="52"/>
      <c r="AQ825" s="52"/>
      <c r="AR825" s="52"/>
      <c r="AS825" s="52"/>
      <c r="AT825" s="52"/>
      <c r="AU825" s="52"/>
      <c r="AV825" s="52"/>
      <c r="AW825" s="52"/>
      <c r="AX825" s="52"/>
      <c r="AY825" s="52"/>
      <c r="AZ825" s="52"/>
      <c r="BA825" s="52"/>
      <c r="BB825" s="52"/>
    </row>
    <row r="826" spans="1:54">
      <c r="A826" s="52"/>
      <c r="B826" s="52"/>
      <c r="C826" s="52"/>
      <c r="D826" s="52"/>
      <c r="E826" s="52"/>
      <c r="F826" s="52"/>
      <c r="G826" s="52"/>
      <c r="H826" s="52"/>
      <c r="I826" s="52"/>
      <c r="J826" s="52"/>
      <c r="K826" s="52"/>
      <c r="L826" s="52"/>
      <c r="M826" s="52"/>
      <c r="N826" s="52"/>
      <c r="O826" s="52"/>
      <c r="P826" s="52"/>
      <c r="Q826" s="52"/>
      <c r="R826" s="52"/>
      <c r="S826" s="52"/>
      <c r="T826" s="52"/>
      <c r="U826" s="52"/>
      <c r="V826" s="52"/>
      <c r="W826" s="52"/>
      <c r="X826" s="52"/>
      <c r="Y826" s="52"/>
      <c r="Z826" s="52"/>
      <c r="AA826" s="52"/>
      <c r="AB826" s="52"/>
      <c r="AC826" s="52"/>
      <c r="AD826" s="52"/>
      <c r="AE826" s="52"/>
      <c r="AF826" s="52"/>
      <c r="AG826" s="52"/>
      <c r="AH826" s="52"/>
      <c r="AI826" s="52"/>
      <c r="AJ826" s="52"/>
      <c r="AK826" s="52"/>
      <c r="AL826" s="52"/>
      <c r="AM826" s="52"/>
      <c r="AN826" s="52"/>
      <c r="AO826" s="52"/>
      <c r="AP826" s="52"/>
      <c r="AQ826" s="52"/>
      <c r="AR826" s="52"/>
      <c r="AS826" s="52"/>
      <c r="AT826" s="52"/>
      <c r="AU826" s="52"/>
      <c r="AV826" s="52"/>
      <c r="AW826" s="52"/>
      <c r="AX826" s="52"/>
      <c r="AY826" s="52"/>
      <c r="AZ826" s="52"/>
      <c r="BA826" s="52"/>
      <c r="BB826" s="52"/>
    </row>
    <row r="827" spans="1:54">
      <c r="A827" s="52"/>
      <c r="B827" s="52"/>
      <c r="C827" s="52"/>
      <c r="D827" s="52"/>
      <c r="E827" s="52"/>
      <c r="F827" s="52"/>
      <c r="G827" s="52"/>
      <c r="H827" s="52"/>
      <c r="I827" s="52"/>
      <c r="J827" s="52"/>
      <c r="K827" s="52"/>
      <c r="L827" s="52"/>
      <c r="M827" s="52"/>
      <c r="N827" s="52"/>
      <c r="O827" s="52"/>
      <c r="P827" s="52"/>
      <c r="Q827" s="52"/>
      <c r="R827" s="52"/>
      <c r="S827" s="52"/>
      <c r="T827" s="52"/>
      <c r="U827" s="52"/>
      <c r="V827" s="52"/>
      <c r="W827" s="52"/>
      <c r="X827" s="52"/>
      <c r="Y827" s="52"/>
      <c r="Z827" s="52"/>
      <c r="AA827" s="52"/>
      <c r="AB827" s="52"/>
      <c r="AC827" s="52"/>
      <c r="AD827" s="52"/>
      <c r="AE827" s="52"/>
      <c r="AF827" s="52"/>
      <c r="AG827" s="52"/>
      <c r="AH827" s="52"/>
      <c r="AI827" s="52"/>
      <c r="AJ827" s="52"/>
      <c r="AK827" s="52"/>
      <c r="AL827" s="52"/>
      <c r="AM827" s="52"/>
      <c r="AN827" s="52"/>
      <c r="AO827" s="52"/>
      <c r="AP827" s="52"/>
      <c r="AQ827" s="52"/>
      <c r="AR827" s="52"/>
      <c r="AS827" s="52"/>
      <c r="AT827" s="52"/>
      <c r="AU827" s="52"/>
      <c r="AV827" s="52"/>
      <c r="AW827" s="52"/>
      <c r="AX827" s="52"/>
      <c r="AY827" s="52"/>
      <c r="AZ827" s="52"/>
      <c r="BA827" s="52"/>
      <c r="BB827" s="52"/>
    </row>
    <row r="828" spans="1:54">
      <c r="A828" s="52"/>
      <c r="B828" s="52"/>
      <c r="C828" s="52"/>
      <c r="D828" s="52"/>
      <c r="E828" s="52"/>
      <c r="F828" s="52"/>
      <c r="G828" s="52"/>
      <c r="H828" s="52"/>
      <c r="I828" s="52"/>
      <c r="J828" s="52"/>
      <c r="K828" s="52"/>
      <c r="L828" s="52"/>
      <c r="M828" s="52"/>
      <c r="N828" s="52"/>
      <c r="O828" s="52"/>
      <c r="P828" s="52"/>
      <c r="Q828" s="52"/>
      <c r="R828" s="52"/>
      <c r="S828" s="52"/>
      <c r="T828" s="52"/>
      <c r="U828" s="52"/>
      <c r="V828" s="52"/>
      <c r="W828" s="52"/>
      <c r="X828" s="52"/>
      <c r="Y828" s="52"/>
      <c r="Z828" s="52"/>
      <c r="AA828" s="52"/>
      <c r="AB828" s="52"/>
      <c r="AC828" s="52"/>
      <c r="AD828" s="52"/>
      <c r="AE828" s="52"/>
      <c r="AF828" s="52"/>
      <c r="AG828" s="52"/>
      <c r="AH828" s="52"/>
      <c r="AI828" s="52"/>
      <c r="AJ828" s="52"/>
      <c r="AK828" s="52"/>
      <c r="AL828" s="52"/>
      <c r="AM828" s="52"/>
      <c r="AN828" s="52"/>
      <c r="AO828" s="52"/>
      <c r="AP828" s="52"/>
      <c r="AQ828" s="52"/>
      <c r="AR828" s="52"/>
      <c r="AS828" s="52"/>
      <c r="AT828" s="52"/>
      <c r="AU828" s="52"/>
      <c r="AV828" s="52"/>
      <c r="AW828" s="52"/>
      <c r="AX828" s="52"/>
      <c r="AY828" s="52"/>
      <c r="AZ828" s="52"/>
      <c r="BA828" s="52"/>
      <c r="BB828" s="52"/>
    </row>
    <row r="829" spans="1:54">
      <c r="A829" s="52"/>
      <c r="B829" s="52"/>
      <c r="C829" s="52"/>
      <c r="D829" s="52"/>
      <c r="E829" s="52"/>
      <c r="F829" s="52"/>
      <c r="G829" s="52"/>
      <c r="H829" s="52"/>
      <c r="I829" s="52"/>
      <c r="J829" s="52"/>
      <c r="K829" s="52"/>
      <c r="L829" s="52"/>
      <c r="M829" s="52"/>
      <c r="N829" s="52"/>
      <c r="O829" s="52"/>
      <c r="P829" s="52"/>
      <c r="Q829" s="52"/>
      <c r="R829" s="52"/>
      <c r="S829" s="52"/>
      <c r="T829" s="52"/>
      <c r="U829" s="52"/>
      <c r="V829" s="52"/>
      <c r="W829" s="52"/>
      <c r="X829" s="52"/>
      <c r="Y829" s="52"/>
      <c r="Z829" s="52"/>
      <c r="AA829" s="52"/>
      <c r="AB829" s="52"/>
      <c r="AC829" s="52"/>
      <c r="AD829" s="52"/>
      <c r="AE829" s="52"/>
      <c r="AF829" s="52"/>
      <c r="AG829" s="52"/>
      <c r="AH829" s="52"/>
      <c r="AI829" s="52"/>
      <c r="AJ829" s="52"/>
      <c r="AK829" s="52"/>
      <c r="AL829" s="52"/>
      <c r="AM829" s="52"/>
      <c r="AN829" s="52"/>
      <c r="AO829" s="52"/>
      <c r="AP829" s="52"/>
      <c r="AQ829" s="52"/>
      <c r="AR829" s="52"/>
      <c r="AS829" s="52"/>
      <c r="AT829" s="52"/>
      <c r="AU829" s="52"/>
      <c r="AV829" s="52"/>
      <c r="AW829" s="52"/>
      <c r="AX829" s="52"/>
      <c r="AY829" s="52"/>
      <c r="AZ829" s="52"/>
      <c r="BA829" s="52"/>
      <c r="BB829" s="52"/>
    </row>
    <row r="830" spans="1:54">
      <c r="A830" s="52"/>
      <c r="B830" s="52"/>
      <c r="C830" s="52"/>
      <c r="D830" s="52"/>
      <c r="E830" s="52"/>
      <c r="F830" s="52"/>
      <c r="G830" s="52"/>
      <c r="H830" s="52"/>
      <c r="I830" s="52"/>
      <c r="J830" s="52"/>
      <c r="K830" s="52"/>
      <c r="L830" s="52"/>
      <c r="M830" s="52"/>
      <c r="N830" s="52"/>
      <c r="O830" s="52"/>
      <c r="P830" s="52"/>
      <c r="Q830" s="52"/>
      <c r="R830" s="52"/>
      <c r="S830" s="52"/>
      <c r="T830" s="52"/>
      <c r="U830" s="52"/>
      <c r="V830" s="52"/>
      <c r="W830" s="52"/>
      <c r="X830" s="52"/>
      <c r="Y830" s="52"/>
      <c r="Z830" s="52"/>
      <c r="AA830" s="52"/>
      <c r="AB830" s="52"/>
      <c r="AC830" s="52"/>
      <c r="AD830" s="52"/>
      <c r="AE830" s="52"/>
      <c r="AF830" s="52"/>
      <c r="AG830" s="52"/>
      <c r="AH830" s="52"/>
      <c r="AI830" s="52"/>
      <c r="AJ830" s="52"/>
      <c r="AK830" s="52"/>
      <c r="AL830" s="52"/>
      <c r="AM830" s="52"/>
      <c r="AN830" s="52"/>
      <c r="AO830" s="52"/>
      <c r="AP830" s="52"/>
      <c r="AQ830" s="52"/>
      <c r="AR830" s="52"/>
      <c r="AS830" s="52"/>
      <c r="AT830" s="52"/>
      <c r="AU830" s="52"/>
      <c r="AV830" s="52"/>
      <c r="AW830" s="52"/>
      <c r="AX830" s="52"/>
      <c r="AY830" s="52"/>
      <c r="AZ830" s="52"/>
      <c r="BA830" s="52"/>
      <c r="BB830" s="52"/>
    </row>
    <row r="831" spans="1:54">
      <c r="A831" s="52"/>
      <c r="B831" s="52"/>
      <c r="C831" s="52"/>
      <c r="D831" s="52"/>
      <c r="E831" s="52"/>
      <c r="F831" s="52"/>
      <c r="G831" s="52"/>
      <c r="H831" s="52"/>
      <c r="I831" s="52"/>
      <c r="J831" s="52"/>
      <c r="K831" s="52"/>
      <c r="L831" s="52"/>
      <c r="M831" s="52"/>
      <c r="N831" s="52"/>
      <c r="O831" s="52"/>
      <c r="P831" s="52"/>
      <c r="Q831" s="52"/>
      <c r="R831" s="52"/>
      <c r="S831" s="52"/>
      <c r="T831" s="52"/>
      <c r="U831" s="52"/>
      <c r="V831" s="52"/>
      <c r="W831" s="52"/>
      <c r="X831" s="52"/>
      <c r="Y831" s="52"/>
      <c r="Z831" s="52"/>
      <c r="AA831" s="52"/>
      <c r="AB831" s="52"/>
      <c r="AC831" s="52"/>
      <c r="AD831" s="52"/>
      <c r="AE831" s="52"/>
      <c r="AF831" s="52"/>
      <c r="AG831" s="52"/>
      <c r="AH831" s="52"/>
      <c r="AI831" s="52"/>
      <c r="AJ831" s="52"/>
      <c r="AK831" s="52"/>
      <c r="AL831" s="52"/>
      <c r="AM831" s="52"/>
      <c r="AN831" s="52"/>
      <c r="AO831" s="52"/>
      <c r="AP831" s="52"/>
      <c r="AQ831" s="52"/>
      <c r="AR831" s="52"/>
      <c r="AS831" s="52"/>
      <c r="AT831" s="52"/>
      <c r="AU831" s="52"/>
      <c r="AV831" s="52"/>
      <c r="AW831" s="52"/>
      <c r="AX831" s="52"/>
      <c r="AY831" s="52"/>
      <c r="AZ831" s="52"/>
      <c r="BA831" s="52"/>
      <c r="BB831" s="52"/>
    </row>
    <row r="832" spans="1:54">
      <c r="A832" s="52"/>
      <c r="B832" s="52"/>
      <c r="C832" s="52"/>
      <c r="D832" s="52"/>
      <c r="E832" s="52"/>
      <c r="F832" s="52"/>
      <c r="G832" s="52"/>
      <c r="H832" s="52"/>
      <c r="I832" s="52"/>
      <c r="J832" s="52"/>
      <c r="K832" s="52"/>
      <c r="L832" s="52"/>
      <c r="M832" s="52"/>
      <c r="N832" s="52"/>
      <c r="O832" s="52"/>
      <c r="P832" s="52"/>
      <c r="Q832" s="52"/>
      <c r="R832" s="52"/>
      <c r="S832" s="52"/>
      <c r="T832" s="52"/>
      <c r="U832" s="52"/>
      <c r="V832" s="52"/>
      <c r="W832" s="52"/>
      <c r="X832" s="52"/>
      <c r="Y832" s="52"/>
      <c r="Z832" s="52"/>
      <c r="AA832" s="52"/>
      <c r="AB832" s="52"/>
      <c r="AC832" s="52"/>
      <c r="AD832" s="52"/>
      <c r="AE832" s="52"/>
      <c r="AF832" s="52"/>
      <c r="AG832" s="52"/>
      <c r="AH832" s="52"/>
      <c r="AI832" s="52"/>
      <c r="AJ832" s="52"/>
      <c r="AK832" s="52"/>
      <c r="AL832" s="52"/>
      <c r="AM832" s="52"/>
      <c r="AN832" s="52"/>
      <c r="AO832" s="52"/>
      <c r="AP832" s="52"/>
      <c r="AQ832" s="52"/>
      <c r="AR832" s="52"/>
      <c r="AS832" s="52"/>
      <c r="AT832" s="52"/>
      <c r="AU832" s="52"/>
      <c r="AV832" s="52"/>
      <c r="AW832" s="52"/>
      <c r="AX832" s="52"/>
      <c r="AY832" s="52"/>
      <c r="AZ832" s="52"/>
      <c r="BA832" s="52"/>
      <c r="BB832" s="52"/>
    </row>
    <row r="833" spans="1:54">
      <c r="A833" s="52"/>
      <c r="B833" s="52"/>
      <c r="C833" s="52"/>
      <c r="D833" s="52"/>
      <c r="E833" s="52"/>
      <c r="F833" s="52"/>
      <c r="G833" s="52"/>
      <c r="H833" s="52"/>
      <c r="I833" s="52"/>
      <c r="J833" s="52"/>
      <c r="K833" s="52"/>
      <c r="L833" s="52"/>
      <c r="M833" s="52"/>
      <c r="N833" s="52"/>
      <c r="O833" s="52"/>
      <c r="P833" s="52"/>
      <c r="Q833" s="52"/>
      <c r="R833" s="52"/>
      <c r="S833" s="52"/>
      <c r="T833" s="52"/>
      <c r="U833" s="52"/>
      <c r="V833" s="52"/>
      <c r="W833" s="52"/>
      <c r="X833" s="52"/>
      <c r="Y833" s="52"/>
      <c r="Z833" s="52"/>
      <c r="AA833" s="52"/>
      <c r="AB833" s="52"/>
      <c r="AC833" s="52"/>
      <c r="AD833" s="52"/>
      <c r="AE833" s="52"/>
      <c r="AF833" s="52"/>
      <c r="AG833" s="52"/>
      <c r="AH833" s="52"/>
      <c r="AI833" s="52"/>
      <c r="AJ833" s="52"/>
      <c r="AK833" s="52"/>
      <c r="AL833" s="52"/>
      <c r="AM833" s="52"/>
      <c r="AN833" s="52"/>
      <c r="AO833" s="52"/>
      <c r="AP833" s="52"/>
      <c r="AQ833" s="52"/>
      <c r="AR833" s="52"/>
      <c r="AS833" s="52"/>
      <c r="AT833" s="52"/>
      <c r="AU833" s="52"/>
      <c r="AV833" s="52"/>
      <c r="AW833" s="52"/>
      <c r="AX833" s="52"/>
      <c r="AY833" s="52"/>
      <c r="AZ833" s="52"/>
      <c r="BA833" s="52"/>
      <c r="BB833" s="52"/>
    </row>
    <row r="834" spans="1:54">
      <c r="A834" s="52"/>
      <c r="B834" s="52"/>
      <c r="C834" s="52"/>
      <c r="D834" s="52"/>
      <c r="E834" s="52"/>
      <c r="F834" s="52"/>
      <c r="G834" s="52"/>
      <c r="H834" s="52"/>
      <c r="I834" s="52"/>
      <c r="J834" s="52"/>
      <c r="K834" s="52"/>
      <c r="L834" s="52"/>
      <c r="M834" s="52"/>
      <c r="N834" s="52"/>
      <c r="O834" s="52"/>
      <c r="P834" s="52"/>
      <c r="Q834" s="52"/>
      <c r="R834" s="52"/>
      <c r="S834" s="52"/>
      <c r="T834" s="52"/>
      <c r="U834" s="52"/>
      <c r="V834" s="52"/>
      <c r="W834" s="52"/>
      <c r="X834" s="52"/>
      <c r="Y834" s="52"/>
      <c r="Z834" s="52"/>
      <c r="AA834" s="52"/>
      <c r="AB834" s="52"/>
      <c r="AC834" s="52"/>
      <c r="AD834" s="52"/>
      <c r="AE834" s="52"/>
      <c r="AF834" s="52"/>
      <c r="AG834" s="52"/>
      <c r="AH834" s="52"/>
      <c r="AI834" s="52"/>
      <c r="AJ834" s="52"/>
      <c r="AK834" s="52"/>
      <c r="AL834" s="52"/>
      <c r="AM834" s="52"/>
      <c r="AN834" s="52"/>
      <c r="AO834" s="52"/>
      <c r="AP834" s="52"/>
      <c r="AQ834" s="52"/>
      <c r="AR834" s="52"/>
      <c r="AS834" s="52"/>
      <c r="AT834" s="52"/>
      <c r="AU834" s="52"/>
      <c r="AV834" s="52"/>
      <c r="AW834" s="52"/>
      <c r="AX834" s="52"/>
      <c r="AY834" s="52"/>
      <c r="AZ834" s="52"/>
      <c r="BA834" s="52"/>
      <c r="BB834" s="52"/>
    </row>
    <row r="835" spans="1:54">
      <c r="A835" s="52"/>
      <c r="B835" s="52"/>
      <c r="C835" s="52"/>
      <c r="D835" s="52"/>
      <c r="E835" s="52"/>
      <c r="F835" s="52"/>
      <c r="G835" s="52"/>
      <c r="H835" s="52"/>
      <c r="I835" s="52"/>
      <c r="J835" s="52"/>
      <c r="K835" s="52"/>
      <c r="L835" s="52"/>
      <c r="M835" s="52"/>
      <c r="N835" s="52"/>
      <c r="O835" s="52"/>
      <c r="P835" s="52"/>
      <c r="Q835" s="52"/>
      <c r="R835" s="52"/>
      <c r="S835" s="52"/>
      <c r="T835" s="52"/>
      <c r="U835" s="52"/>
      <c r="V835" s="52"/>
      <c r="W835" s="52"/>
      <c r="X835" s="52"/>
      <c r="Y835" s="52"/>
      <c r="Z835" s="52"/>
      <c r="AA835" s="52"/>
      <c r="AB835" s="52"/>
      <c r="AC835" s="52"/>
      <c r="AD835" s="52"/>
      <c r="AE835" s="52"/>
      <c r="AF835" s="52"/>
      <c r="AG835" s="52"/>
      <c r="AH835" s="52"/>
      <c r="AI835" s="52"/>
      <c r="AJ835" s="52"/>
      <c r="AK835" s="52"/>
      <c r="AL835" s="52"/>
      <c r="AM835" s="52"/>
      <c r="AN835" s="52"/>
      <c r="AO835" s="52"/>
      <c r="AP835" s="52"/>
      <c r="AQ835" s="52"/>
      <c r="AR835" s="52"/>
      <c r="AS835" s="52"/>
      <c r="AT835" s="52"/>
      <c r="AU835" s="52"/>
      <c r="AV835" s="52"/>
      <c r="AW835" s="52"/>
      <c r="AX835" s="52"/>
      <c r="AY835" s="52"/>
      <c r="AZ835" s="52"/>
      <c r="BA835" s="52"/>
      <c r="BB835" s="52"/>
    </row>
    <row r="836" spans="1:54">
      <c r="A836" s="52"/>
      <c r="B836" s="52"/>
      <c r="C836" s="52"/>
      <c r="D836" s="52"/>
      <c r="E836" s="52"/>
      <c r="F836" s="52"/>
      <c r="G836" s="52"/>
      <c r="H836" s="52"/>
      <c r="I836" s="52"/>
      <c r="J836" s="52"/>
      <c r="K836" s="52"/>
      <c r="L836" s="52"/>
      <c r="M836" s="52"/>
      <c r="N836" s="52"/>
      <c r="O836" s="52"/>
      <c r="P836" s="52"/>
      <c r="Q836" s="52"/>
      <c r="R836" s="52"/>
      <c r="S836" s="52"/>
      <c r="T836" s="52"/>
      <c r="U836" s="52"/>
      <c r="V836" s="52"/>
      <c r="W836" s="52"/>
      <c r="X836" s="52"/>
      <c r="Y836" s="52"/>
      <c r="Z836" s="52"/>
      <c r="AA836" s="52"/>
      <c r="AB836" s="52"/>
      <c r="AC836" s="52"/>
      <c r="AD836" s="52"/>
      <c r="AE836" s="52"/>
      <c r="AF836" s="52"/>
      <c r="AG836" s="52"/>
      <c r="AH836" s="52"/>
      <c r="AI836" s="52"/>
      <c r="AJ836" s="52"/>
      <c r="AK836" s="52"/>
      <c r="AL836" s="52"/>
      <c r="AM836" s="52"/>
      <c r="AN836" s="52"/>
      <c r="AO836" s="52"/>
      <c r="AP836" s="52"/>
      <c r="AQ836" s="52"/>
      <c r="AR836" s="52"/>
      <c r="AS836" s="52"/>
      <c r="AT836" s="52"/>
      <c r="AU836" s="52"/>
      <c r="AV836" s="52"/>
      <c r="AW836" s="52"/>
      <c r="AX836" s="52"/>
      <c r="AY836" s="52"/>
      <c r="AZ836" s="52"/>
      <c r="BA836" s="52"/>
      <c r="BB836" s="52"/>
    </row>
    <row r="837" spans="1:54">
      <c r="A837" s="52"/>
      <c r="B837" s="52"/>
      <c r="C837" s="52"/>
      <c r="D837" s="52"/>
      <c r="E837" s="52"/>
      <c r="F837" s="52"/>
      <c r="G837" s="52"/>
      <c r="H837" s="52"/>
      <c r="I837" s="52"/>
      <c r="J837" s="52"/>
      <c r="K837" s="52"/>
      <c r="L837" s="52"/>
      <c r="M837" s="52"/>
      <c r="N837" s="52"/>
      <c r="O837" s="52"/>
      <c r="P837" s="52"/>
      <c r="Q837" s="52"/>
      <c r="R837" s="52"/>
      <c r="S837" s="52"/>
      <c r="T837" s="52"/>
      <c r="U837" s="52"/>
      <c r="V837" s="52"/>
      <c r="W837" s="52"/>
      <c r="X837" s="52"/>
      <c r="Y837" s="52"/>
      <c r="Z837" s="52"/>
      <c r="AA837" s="52"/>
      <c r="AB837" s="52"/>
      <c r="AC837" s="52"/>
      <c r="AD837" s="52"/>
      <c r="AE837" s="52"/>
      <c r="AF837" s="52"/>
      <c r="AG837" s="52"/>
      <c r="AH837" s="52"/>
      <c r="AI837" s="52"/>
      <c r="AJ837" s="52"/>
      <c r="AK837" s="52"/>
      <c r="AL837" s="52"/>
      <c r="AM837" s="52"/>
      <c r="AN837" s="52"/>
      <c r="AO837" s="52"/>
      <c r="AP837" s="52"/>
      <c r="AQ837" s="52"/>
      <c r="AR837" s="52"/>
      <c r="AS837" s="52"/>
      <c r="AT837" s="52"/>
      <c r="AU837" s="52"/>
      <c r="AV837" s="52"/>
      <c r="AW837" s="52"/>
      <c r="AX837" s="52"/>
      <c r="AY837" s="52"/>
      <c r="AZ837" s="52"/>
      <c r="BA837" s="52"/>
      <c r="BB837" s="52"/>
    </row>
    <row r="838" spans="1:54">
      <c r="A838" s="52"/>
      <c r="B838" s="52"/>
      <c r="C838" s="52"/>
      <c r="D838" s="52"/>
      <c r="E838" s="52"/>
      <c r="F838" s="52"/>
      <c r="G838" s="52"/>
      <c r="H838" s="52"/>
      <c r="I838" s="52"/>
      <c r="J838" s="52"/>
      <c r="K838" s="52"/>
      <c r="L838" s="52"/>
      <c r="M838" s="52"/>
      <c r="N838" s="52"/>
      <c r="O838" s="52"/>
      <c r="P838" s="52"/>
      <c r="Q838" s="52"/>
      <c r="R838" s="52"/>
      <c r="S838" s="52"/>
      <c r="T838" s="52"/>
      <c r="U838" s="52"/>
      <c r="V838" s="52"/>
      <c r="W838" s="52"/>
      <c r="X838" s="52"/>
      <c r="Y838" s="52"/>
      <c r="Z838" s="52"/>
      <c r="AA838" s="52"/>
      <c r="AB838" s="52"/>
      <c r="AC838" s="52"/>
      <c r="AD838" s="52"/>
      <c r="AE838" s="52"/>
      <c r="AF838" s="52"/>
      <c r="AG838" s="52"/>
      <c r="AH838" s="52"/>
      <c r="AI838" s="52"/>
      <c r="AJ838" s="52"/>
      <c r="AK838" s="52"/>
      <c r="AL838" s="52"/>
      <c r="AM838" s="52"/>
      <c r="AN838" s="52"/>
      <c r="AO838" s="52"/>
      <c r="AP838" s="52"/>
      <c r="AQ838" s="52"/>
      <c r="AR838" s="52"/>
      <c r="AS838" s="52"/>
      <c r="AT838" s="52"/>
      <c r="AU838" s="52"/>
      <c r="AV838" s="52"/>
      <c r="AW838" s="52"/>
      <c r="AX838" s="52"/>
      <c r="AY838" s="52"/>
      <c r="AZ838" s="52"/>
      <c r="BA838" s="52"/>
      <c r="BB838" s="52"/>
    </row>
    <row r="839" spans="1:54">
      <c r="A839" s="52"/>
      <c r="B839" s="52"/>
      <c r="C839" s="52"/>
      <c r="D839" s="52"/>
      <c r="E839" s="52"/>
      <c r="F839" s="52"/>
      <c r="G839" s="52"/>
      <c r="H839" s="52"/>
      <c r="I839" s="52"/>
      <c r="J839" s="52"/>
      <c r="K839" s="52"/>
      <c r="L839" s="52"/>
      <c r="M839" s="52"/>
      <c r="N839" s="52"/>
      <c r="O839" s="52"/>
      <c r="P839" s="52"/>
      <c r="Q839" s="52"/>
      <c r="R839" s="52"/>
      <c r="S839" s="52"/>
      <c r="T839" s="52"/>
      <c r="U839" s="52"/>
      <c r="V839" s="52"/>
      <c r="W839" s="52"/>
      <c r="X839" s="52"/>
      <c r="Y839" s="52"/>
      <c r="Z839" s="52"/>
      <c r="AA839" s="52"/>
      <c r="AB839" s="52"/>
      <c r="AC839" s="52"/>
      <c r="AD839" s="52"/>
      <c r="AE839" s="52"/>
      <c r="AF839" s="52"/>
      <c r="AG839" s="52"/>
      <c r="AH839" s="52"/>
      <c r="AI839" s="52"/>
      <c r="AJ839" s="52"/>
      <c r="AK839" s="52"/>
      <c r="AL839" s="52"/>
      <c r="AM839" s="52"/>
      <c r="AN839" s="52"/>
      <c r="AO839" s="52"/>
      <c r="AP839" s="52"/>
      <c r="AQ839" s="52"/>
      <c r="AR839" s="52"/>
      <c r="AS839" s="52"/>
      <c r="AT839" s="52"/>
      <c r="AU839" s="52"/>
      <c r="AV839" s="52"/>
      <c r="AW839" s="52"/>
      <c r="AX839" s="52"/>
      <c r="AY839" s="52"/>
      <c r="AZ839" s="52"/>
      <c r="BA839" s="52"/>
      <c r="BB839" s="52"/>
    </row>
    <row r="840" spans="1:54">
      <c r="A840" s="52"/>
      <c r="B840" s="52"/>
      <c r="C840" s="52"/>
      <c r="D840" s="52"/>
      <c r="E840" s="52"/>
      <c r="F840" s="52"/>
      <c r="G840" s="52"/>
      <c r="H840" s="52"/>
      <c r="I840" s="52"/>
      <c r="J840" s="52"/>
      <c r="K840" s="52"/>
      <c r="L840" s="52"/>
      <c r="M840" s="52"/>
      <c r="N840" s="52"/>
      <c r="O840" s="52"/>
      <c r="P840" s="52"/>
      <c r="Q840" s="52"/>
      <c r="R840" s="52"/>
      <c r="S840" s="52"/>
      <c r="T840" s="52"/>
      <c r="U840" s="52"/>
      <c r="V840" s="52"/>
      <c r="W840" s="52"/>
      <c r="X840" s="52"/>
      <c r="Y840" s="52"/>
      <c r="Z840" s="52"/>
      <c r="AA840" s="52"/>
      <c r="AB840" s="52"/>
      <c r="AC840" s="52"/>
      <c r="AD840" s="52"/>
      <c r="AE840" s="52"/>
      <c r="AF840" s="52"/>
      <c r="AG840" s="52"/>
      <c r="AH840" s="52"/>
      <c r="AI840" s="52"/>
      <c r="AJ840" s="52"/>
      <c r="AK840" s="52"/>
      <c r="AL840" s="52"/>
      <c r="AM840" s="52"/>
      <c r="AN840" s="52"/>
      <c r="AO840" s="52"/>
      <c r="AP840" s="52"/>
      <c r="AQ840" s="52"/>
      <c r="AR840" s="52"/>
      <c r="AS840" s="52"/>
      <c r="AT840" s="52"/>
      <c r="AU840" s="52"/>
      <c r="AV840" s="52"/>
      <c r="AW840" s="52"/>
      <c r="AX840" s="52"/>
      <c r="AY840" s="52"/>
      <c r="AZ840" s="52"/>
      <c r="BA840" s="52"/>
      <c r="BB840" s="52"/>
    </row>
    <row r="841" spans="1:54">
      <c r="A841" s="52"/>
      <c r="B841" s="52"/>
      <c r="C841" s="52"/>
      <c r="D841" s="52"/>
      <c r="E841" s="52"/>
      <c r="F841" s="52"/>
      <c r="G841" s="52"/>
      <c r="H841" s="52"/>
      <c r="I841" s="52"/>
      <c r="J841" s="52"/>
      <c r="K841" s="52"/>
      <c r="L841" s="52"/>
      <c r="M841" s="52"/>
      <c r="N841" s="52"/>
      <c r="O841" s="52"/>
      <c r="P841" s="52"/>
      <c r="Q841" s="52"/>
      <c r="R841" s="52"/>
      <c r="S841" s="52"/>
      <c r="T841" s="52"/>
      <c r="U841" s="52"/>
      <c r="V841" s="52"/>
      <c r="W841" s="52"/>
      <c r="X841" s="52"/>
      <c r="Y841" s="52"/>
      <c r="Z841" s="52"/>
      <c r="AA841" s="52"/>
      <c r="AB841" s="52"/>
      <c r="AC841" s="52"/>
      <c r="AD841" s="52"/>
      <c r="AE841" s="52"/>
      <c r="AF841" s="52"/>
      <c r="AG841" s="52"/>
      <c r="AH841" s="52"/>
      <c r="AI841" s="52"/>
      <c r="AJ841" s="52"/>
      <c r="AK841" s="52"/>
      <c r="AL841" s="52"/>
      <c r="AM841" s="52"/>
      <c r="AN841" s="52"/>
      <c r="AO841" s="52"/>
      <c r="AP841" s="52"/>
      <c r="AQ841" s="52"/>
      <c r="AR841" s="52"/>
      <c r="AS841" s="52"/>
      <c r="AT841" s="52"/>
      <c r="AU841" s="52"/>
      <c r="AV841" s="52"/>
      <c r="AW841" s="52"/>
      <c r="AX841" s="52"/>
      <c r="AY841" s="52"/>
      <c r="AZ841" s="52"/>
      <c r="BA841" s="52"/>
      <c r="BB841" s="52"/>
    </row>
    <row r="842" spans="1:54">
      <c r="A842" s="52"/>
      <c r="B842" s="52"/>
      <c r="C842" s="52"/>
      <c r="D842" s="52"/>
      <c r="E842" s="52"/>
      <c r="F842" s="52"/>
      <c r="G842" s="52"/>
      <c r="H842" s="52"/>
      <c r="I842" s="52"/>
      <c r="J842" s="52"/>
      <c r="K842" s="52"/>
      <c r="L842" s="52"/>
      <c r="M842" s="52"/>
      <c r="N842" s="52"/>
      <c r="O842" s="52"/>
      <c r="P842" s="52"/>
      <c r="Q842" s="52"/>
      <c r="R842" s="52"/>
      <c r="S842" s="52"/>
      <c r="T842" s="52"/>
      <c r="U842" s="52"/>
      <c r="V842" s="52"/>
      <c r="W842" s="52"/>
      <c r="X842" s="52"/>
      <c r="Y842" s="52"/>
      <c r="Z842" s="52"/>
      <c r="AA842" s="52"/>
      <c r="AB842" s="52"/>
      <c r="AC842" s="52"/>
      <c r="AD842" s="52"/>
      <c r="AE842" s="52"/>
      <c r="AF842" s="52"/>
      <c r="AG842" s="52"/>
      <c r="AH842" s="52"/>
      <c r="AI842" s="52"/>
      <c r="AJ842" s="52"/>
      <c r="AK842" s="52"/>
      <c r="AL842" s="52"/>
      <c r="AM842" s="52"/>
      <c r="AN842" s="52"/>
      <c r="AO842" s="52"/>
      <c r="AP842" s="52"/>
      <c r="AQ842" s="52"/>
      <c r="AR842" s="52"/>
      <c r="AS842" s="52"/>
      <c r="AT842" s="52"/>
      <c r="AU842" s="52"/>
      <c r="AV842" s="52"/>
      <c r="AW842" s="52"/>
      <c r="AX842" s="52"/>
      <c r="AY842" s="52"/>
      <c r="AZ842" s="52"/>
      <c r="BA842" s="52"/>
      <c r="BB842" s="52"/>
    </row>
    <row r="843" spans="1:54">
      <c r="A843" s="52"/>
      <c r="B843" s="52"/>
      <c r="C843" s="52"/>
      <c r="D843" s="52"/>
      <c r="E843" s="52"/>
      <c r="F843" s="52"/>
      <c r="G843" s="52"/>
      <c r="H843" s="52"/>
      <c r="I843" s="52"/>
      <c r="J843" s="52"/>
      <c r="K843" s="52"/>
      <c r="L843" s="52"/>
      <c r="M843" s="52"/>
      <c r="N843" s="52"/>
      <c r="O843" s="52"/>
      <c r="P843" s="52"/>
      <c r="Q843" s="52"/>
      <c r="R843" s="52"/>
      <c r="S843" s="52"/>
      <c r="T843" s="52"/>
      <c r="U843" s="52"/>
      <c r="V843" s="52"/>
      <c r="W843" s="52"/>
      <c r="X843" s="52"/>
      <c r="Y843" s="52"/>
      <c r="Z843" s="52"/>
      <c r="AA843" s="52"/>
      <c r="AB843" s="52"/>
      <c r="AC843" s="52"/>
      <c r="AD843" s="52"/>
      <c r="AE843" s="52"/>
      <c r="AF843" s="52"/>
      <c r="AG843" s="52"/>
      <c r="AH843" s="52"/>
      <c r="AI843" s="52"/>
      <c r="AJ843" s="52"/>
      <c r="AK843" s="52"/>
      <c r="AL843" s="52"/>
      <c r="AM843" s="52"/>
      <c r="AN843" s="52"/>
      <c r="AO843" s="52"/>
      <c r="AP843" s="52"/>
      <c r="AQ843" s="52"/>
      <c r="AR843" s="52"/>
      <c r="AS843" s="52"/>
      <c r="AT843" s="52"/>
      <c r="AU843" s="52"/>
      <c r="AV843" s="52"/>
      <c r="AW843" s="52"/>
      <c r="AX843" s="52"/>
      <c r="AY843" s="52"/>
      <c r="AZ843" s="52"/>
      <c r="BA843" s="52"/>
      <c r="BB843" s="52"/>
    </row>
    <row r="844" spans="1:54">
      <c r="A844" s="52"/>
      <c r="B844" s="52"/>
      <c r="C844" s="52"/>
      <c r="D844" s="52"/>
      <c r="E844" s="52"/>
      <c r="F844" s="52"/>
      <c r="G844" s="52"/>
      <c r="H844" s="52"/>
      <c r="I844" s="52"/>
      <c r="J844" s="52"/>
      <c r="K844" s="52"/>
      <c r="L844" s="52"/>
      <c r="M844" s="52"/>
      <c r="N844" s="52"/>
      <c r="O844" s="52"/>
      <c r="P844" s="52"/>
      <c r="Q844" s="52"/>
      <c r="R844" s="52"/>
      <c r="S844" s="52"/>
      <c r="T844" s="52"/>
      <c r="U844" s="52"/>
      <c r="V844" s="52"/>
      <c r="W844" s="52"/>
      <c r="X844" s="52"/>
      <c r="Y844" s="52"/>
      <c r="Z844" s="52"/>
      <c r="AA844" s="52"/>
      <c r="AB844" s="52"/>
      <c r="AC844" s="52"/>
      <c r="AD844" s="52"/>
      <c r="AE844" s="52"/>
      <c r="AF844" s="52"/>
      <c r="AG844" s="52"/>
      <c r="AH844" s="52"/>
      <c r="AI844" s="52"/>
      <c r="AJ844" s="52"/>
      <c r="AK844" s="52"/>
      <c r="AL844" s="52"/>
      <c r="AM844" s="52"/>
      <c r="AN844" s="52"/>
      <c r="AO844" s="52"/>
      <c r="AP844" s="52"/>
      <c r="AQ844" s="52"/>
      <c r="AR844" s="52"/>
      <c r="AS844" s="52"/>
      <c r="AT844" s="52"/>
      <c r="AU844" s="52"/>
      <c r="AV844" s="52"/>
      <c r="AW844" s="52"/>
      <c r="AX844" s="52"/>
      <c r="AY844" s="52"/>
      <c r="AZ844" s="52"/>
      <c r="BA844" s="52"/>
      <c r="BB844" s="52"/>
    </row>
    <row r="845" spans="1:54">
      <c r="A845" s="52"/>
      <c r="B845" s="52"/>
      <c r="C845" s="52"/>
      <c r="D845" s="52"/>
      <c r="E845" s="52"/>
      <c r="F845" s="52"/>
      <c r="G845" s="52"/>
      <c r="H845" s="52"/>
      <c r="I845" s="52"/>
      <c r="J845" s="52"/>
      <c r="K845" s="52"/>
      <c r="L845" s="52"/>
      <c r="M845" s="52"/>
      <c r="N845" s="52"/>
      <c r="O845" s="52"/>
      <c r="P845" s="52"/>
      <c r="Q845" s="52"/>
      <c r="R845" s="52"/>
      <c r="S845" s="52"/>
      <c r="T845" s="52"/>
      <c r="U845" s="52"/>
      <c r="V845" s="52"/>
      <c r="W845" s="52"/>
      <c r="X845" s="52"/>
      <c r="Y845" s="52"/>
      <c r="Z845" s="52"/>
      <c r="AA845" s="52"/>
      <c r="AB845" s="52"/>
      <c r="AC845" s="52"/>
      <c r="AD845" s="52"/>
      <c r="AE845" s="52"/>
      <c r="AF845" s="52"/>
      <c r="AG845" s="52"/>
      <c r="AH845" s="52"/>
      <c r="AI845" s="52"/>
      <c r="AJ845" s="52"/>
      <c r="AK845" s="52"/>
      <c r="AL845" s="52"/>
      <c r="AM845" s="52"/>
      <c r="AN845" s="52"/>
      <c r="AO845" s="52"/>
      <c r="AP845" s="52"/>
      <c r="AQ845" s="52"/>
      <c r="AR845" s="52"/>
      <c r="AS845" s="52"/>
      <c r="AT845" s="52"/>
      <c r="AU845" s="52"/>
      <c r="AV845" s="52"/>
      <c r="AW845" s="52"/>
      <c r="AX845" s="52"/>
      <c r="AY845" s="52"/>
      <c r="AZ845" s="52"/>
      <c r="BA845" s="52"/>
      <c r="BB845" s="52"/>
    </row>
    <row r="846" spans="1:54">
      <c r="A846" s="52"/>
      <c r="B846" s="52"/>
      <c r="C846" s="52"/>
      <c r="D846" s="52"/>
      <c r="E846" s="52"/>
      <c r="F846" s="52"/>
      <c r="G846" s="52"/>
      <c r="H846" s="52"/>
      <c r="I846" s="52"/>
      <c r="J846" s="52"/>
      <c r="K846" s="52"/>
      <c r="L846" s="52"/>
      <c r="M846" s="52"/>
      <c r="N846" s="52"/>
      <c r="O846" s="52"/>
      <c r="P846" s="52"/>
      <c r="Q846" s="52"/>
      <c r="R846" s="52"/>
      <c r="S846" s="52"/>
      <c r="T846" s="52"/>
      <c r="U846" s="52"/>
      <c r="V846" s="52"/>
      <c r="W846" s="52"/>
      <c r="X846" s="52"/>
      <c r="Y846" s="52"/>
      <c r="Z846" s="52"/>
      <c r="AA846" s="52"/>
      <c r="AB846" s="52"/>
      <c r="AC846" s="52"/>
      <c r="AD846" s="52"/>
      <c r="AE846" s="52"/>
      <c r="AF846" s="52"/>
      <c r="AG846" s="52"/>
      <c r="AH846" s="52"/>
      <c r="AI846" s="52"/>
      <c r="AJ846" s="52"/>
      <c r="AK846" s="52"/>
      <c r="AL846" s="52"/>
      <c r="AM846" s="52"/>
      <c r="AN846" s="52"/>
      <c r="AO846" s="52"/>
      <c r="AP846" s="52"/>
      <c r="AQ846" s="52"/>
      <c r="AR846" s="52"/>
      <c r="AS846" s="52"/>
      <c r="AT846" s="52"/>
      <c r="AU846" s="52"/>
      <c r="AV846" s="52"/>
      <c r="AW846" s="52"/>
      <c r="AX846" s="52"/>
      <c r="AY846" s="52"/>
      <c r="AZ846" s="52"/>
      <c r="BA846" s="52"/>
      <c r="BB846" s="52"/>
    </row>
    <row r="847" spans="1:54">
      <c r="A847" s="52"/>
      <c r="B847" s="52"/>
      <c r="C847" s="52"/>
      <c r="D847" s="52"/>
      <c r="E847" s="52"/>
      <c r="F847" s="52"/>
      <c r="G847" s="52"/>
      <c r="H847" s="52"/>
      <c r="I847" s="52"/>
      <c r="J847" s="52"/>
      <c r="K847" s="52"/>
      <c r="L847" s="52"/>
      <c r="M847" s="52"/>
      <c r="N847" s="52"/>
      <c r="O847" s="52"/>
      <c r="P847" s="52"/>
      <c r="Q847" s="52"/>
      <c r="R847" s="52"/>
      <c r="S847" s="52"/>
      <c r="T847" s="52"/>
      <c r="U847" s="52"/>
      <c r="V847" s="52"/>
      <c r="W847" s="52"/>
      <c r="X847" s="52"/>
      <c r="Y847" s="52"/>
      <c r="Z847" s="52"/>
      <c r="AA847" s="52"/>
      <c r="AB847" s="52"/>
      <c r="AC847" s="52"/>
      <c r="AD847" s="52"/>
      <c r="AE847" s="52"/>
      <c r="AF847" s="52"/>
      <c r="AG847" s="52"/>
      <c r="AH847" s="52"/>
      <c r="AI847" s="52"/>
      <c r="AJ847" s="52"/>
      <c r="AK847" s="52"/>
      <c r="AL847" s="52"/>
      <c r="AM847" s="52"/>
      <c r="AN847" s="52"/>
      <c r="AO847" s="52"/>
      <c r="AP847" s="52"/>
      <c r="AQ847" s="52"/>
      <c r="AR847" s="52"/>
      <c r="AS847" s="52"/>
      <c r="AT847" s="52"/>
      <c r="AU847" s="52"/>
      <c r="AV847" s="52"/>
      <c r="AW847" s="52"/>
      <c r="AX847" s="52"/>
      <c r="AY847" s="52"/>
      <c r="AZ847" s="52"/>
      <c r="BA847" s="52"/>
      <c r="BB847" s="52"/>
    </row>
    <row r="848" spans="1:54">
      <c r="A848" s="52"/>
      <c r="B848" s="52"/>
      <c r="C848" s="52"/>
      <c r="D848" s="52"/>
      <c r="E848" s="52"/>
      <c r="F848" s="52"/>
      <c r="G848" s="52"/>
      <c r="H848" s="52"/>
      <c r="I848" s="52"/>
      <c r="J848" s="52"/>
      <c r="K848" s="52"/>
      <c r="L848" s="52"/>
      <c r="M848" s="52"/>
      <c r="N848" s="52"/>
      <c r="O848" s="52"/>
      <c r="P848" s="52"/>
      <c r="Q848" s="52"/>
      <c r="R848" s="52"/>
      <c r="S848" s="52"/>
      <c r="T848" s="52"/>
      <c r="U848" s="52"/>
      <c r="V848" s="52"/>
      <c r="W848" s="52"/>
      <c r="X848" s="52"/>
      <c r="Y848" s="52"/>
      <c r="Z848" s="52"/>
      <c r="AA848" s="52"/>
      <c r="AB848" s="52"/>
      <c r="AC848" s="52"/>
      <c r="AD848" s="52"/>
      <c r="AE848" s="52"/>
      <c r="AF848" s="52"/>
      <c r="AG848" s="52"/>
      <c r="AH848" s="52"/>
      <c r="AI848" s="52"/>
      <c r="AJ848" s="52"/>
      <c r="AK848" s="52"/>
      <c r="AL848" s="52"/>
      <c r="AM848" s="52"/>
      <c r="AN848" s="52"/>
      <c r="AO848" s="52"/>
      <c r="AP848" s="52"/>
      <c r="AQ848" s="52"/>
      <c r="AR848" s="52"/>
      <c r="AS848" s="52"/>
      <c r="AT848" s="52"/>
      <c r="AU848" s="52"/>
      <c r="AV848" s="52"/>
      <c r="AW848" s="52"/>
      <c r="AX848" s="52"/>
      <c r="AY848" s="52"/>
      <c r="AZ848" s="52"/>
      <c r="BA848" s="52"/>
      <c r="BB848" s="52"/>
    </row>
    <row r="849" spans="1:54">
      <c r="A849" s="52"/>
      <c r="B849" s="52"/>
      <c r="C849" s="52"/>
      <c r="D849" s="52"/>
      <c r="E849" s="52"/>
      <c r="F849" s="52"/>
      <c r="G849" s="52"/>
      <c r="H849" s="52"/>
      <c r="I849" s="52"/>
      <c r="J849" s="52"/>
      <c r="K849" s="52"/>
      <c r="L849" s="52"/>
      <c r="M849" s="52"/>
      <c r="N849" s="52"/>
      <c r="O849" s="52"/>
      <c r="P849" s="52"/>
      <c r="Q849" s="52"/>
      <c r="R849" s="52"/>
      <c r="S849" s="52"/>
      <c r="T849" s="52"/>
      <c r="U849" s="52"/>
      <c r="V849" s="52"/>
      <c r="W849" s="52"/>
      <c r="X849" s="52"/>
      <c r="Y849" s="52"/>
      <c r="Z849" s="52"/>
      <c r="AA849" s="52"/>
      <c r="AB849" s="52"/>
      <c r="AC849" s="52"/>
      <c r="AD849" s="52"/>
      <c r="AE849" s="52"/>
      <c r="AF849" s="52"/>
      <c r="AG849" s="52"/>
      <c r="AH849" s="52"/>
      <c r="AI849" s="52"/>
      <c r="AJ849" s="52"/>
      <c r="AK849" s="52"/>
      <c r="AL849" s="52"/>
      <c r="AM849" s="52"/>
      <c r="AN849" s="52"/>
      <c r="AO849" s="52"/>
      <c r="AP849" s="52"/>
      <c r="AQ849" s="52"/>
      <c r="AR849" s="52"/>
      <c r="AS849" s="52"/>
      <c r="AT849" s="52"/>
      <c r="AU849" s="52"/>
      <c r="AV849" s="52"/>
      <c r="AW849" s="52"/>
      <c r="AX849" s="52"/>
      <c r="AY849" s="52"/>
      <c r="AZ849" s="52"/>
      <c r="BA849" s="52"/>
      <c r="BB849" s="52"/>
    </row>
    <row r="850" spans="1:54">
      <c r="A850" s="52"/>
      <c r="B850" s="52"/>
      <c r="C850" s="52"/>
      <c r="D850" s="52"/>
      <c r="E850" s="52"/>
      <c r="F850" s="52"/>
      <c r="G850" s="52"/>
      <c r="H850" s="52"/>
      <c r="I850" s="52"/>
      <c r="J850" s="52"/>
      <c r="K850" s="52"/>
      <c r="L850" s="52"/>
      <c r="M850" s="52"/>
      <c r="N850" s="52"/>
      <c r="O850" s="52"/>
      <c r="P850" s="52"/>
      <c r="Q850" s="52"/>
      <c r="R850" s="52"/>
      <c r="S850" s="52"/>
      <c r="T850" s="52"/>
      <c r="U850" s="52"/>
      <c r="V850" s="52"/>
      <c r="W850" s="52"/>
      <c r="X850" s="52"/>
      <c r="Y850" s="52"/>
      <c r="Z850" s="52"/>
      <c r="AA850" s="52"/>
      <c r="AB850" s="52"/>
      <c r="AC850" s="52"/>
      <c r="AD850" s="52"/>
      <c r="AE850" s="52"/>
      <c r="AF850" s="52"/>
      <c r="AG850" s="52"/>
      <c r="AH850" s="52"/>
      <c r="AI850" s="52"/>
      <c r="AJ850" s="52"/>
      <c r="AK850" s="52"/>
      <c r="AL850" s="52"/>
      <c r="AM850" s="52"/>
      <c r="AN850" s="52"/>
      <c r="AO850" s="52"/>
      <c r="AP850" s="52"/>
      <c r="AQ850" s="52"/>
      <c r="AR850" s="52"/>
      <c r="AS850" s="52"/>
      <c r="AT850" s="52"/>
      <c r="AU850" s="52"/>
      <c r="AV850" s="52"/>
      <c r="AW850" s="52"/>
      <c r="AX850" s="52"/>
      <c r="AY850" s="52"/>
      <c r="AZ850" s="52"/>
      <c r="BA850" s="52"/>
      <c r="BB850" s="52"/>
    </row>
    <row r="851" spans="1:54">
      <c r="A851" s="52"/>
      <c r="B851" s="52"/>
      <c r="C851" s="52"/>
      <c r="D851" s="52"/>
      <c r="E851" s="52"/>
      <c r="F851" s="52"/>
      <c r="G851" s="52"/>
      <c r="H851" s="52"/>
      <c r="I851" s="52"/>
      <c r="J851" s="52"/>
      <c r="K851" s="52"/>
      <c r="L851" s="52"/>
      <c r="M851" s="52"/>
      <c r="N851" s="52"/>
      <c r="O851" s="52"/>
      <c r="P851" s="52"/>
      <c r="Q851" s="52"/>
      <c r="R851" s="52"/>
      <c r="S851" s="52"/>
      <c r="T851" s="52"/>
      <c r="U851" s="52"/>
      <c r="V851" s="52"/>
      <c r="W851" s="52"/>
      <c r="X851" s="52"/>
      <c r="Y851" s="52"/>
      <c r="Z851" s="52"/>
      <c r="AA851" s="52"/>
      <c r="AB851" s="52"/>
      <c r="AC851" s="52"/>
      <c r="AD851" s="52"/>
      <c r="AE851" s="52"/>
      <c r="AF851" s="52"/>
      <c r="AG851" s="52"/>
      <c r="AH851" s="52"/>
      <c r="AI851" s="52"/>
      <c r="AJ851" s="52"/>
      <c r="AK851" s="52"/>
      <c r="AL851" s="52"/>
      <c r="AM851" s="52"/>
      <c r="AN851" s="52"/>
      <c r="AO851" s="52"/>
      <c r="AP851" s="52"/>
      <c r="AQ851" s="52"/>
      <c r="AR851" s="52"/>
      <c r="AS851" s="52"/>
      <c r="AT851" s="52"/>
      <c r="AU851" s="52"/>
      <c r="AV851" s="52"/>
      <c r="AW851" s="52"/>
      <c r="AX851" s="52"/>
      <c r="AY851" s="52"/>
      <c r="AZ851" s="52"/>
      <c r="BA851" s="52"/>
      <c r="BB851" s="52"/>
    </row>
    <row r="852" spans="1:54">
      <c r="A852" s="52"/>
      <c r="B852" s="52"/>
      <c r="C852" s="52"/>
      <c r="D852" s="52"/>
      <c r="E852" s="52"/>
      <c r="F852" s="52"/>
      <c r="G852" s="52"/>
      <c r="H852" s="52"/>
      <c r="I852" s="52"/>
      <c r="J852" s="52"/>
      <c r="K852" s="52"/>
      <c r="L852" s="52"/>
      <c r="M852" s="52"/>
      <c r="N852" s="52"/>
      <c r="O852" s="52"/>
      <c r="P852" s="52"/>
      <c r="Q852" s="52"/>
      <c r="R852" s="52"/>
      <c r="S852" s="52"/>
      <c r="T852" s="52"/>
      <c r="U852" s="52"/>
      <c r="V852" s="52"/>
      <c r="W852" s="52"/>
      <c r="X852" s="52"/>
      <c r="Y852" s="52"/>
      <c r="Z852" s="52"/>
      <c r="AA852" s="52"/>
      <c r="AB852" s="52"/>
      <c r="AC852" s="52"/>
      <c r="AD852" s="52"/>
      <c r="AE852" s="52"/>
      <c r="AF852" s="52"/>
      <c r="AG852" s="52"/>
      <c r="AH852" s="52"/>
      <c r="AI852" s="52"/>
      <c r="AJ852" s="52"/>
      <c r="AK852" s="52"/>
      <c r="AL852" s="52"/>
      <c r="AM852" s="52"/>
      <c r="AN852" s="52"/>
      <c r="AO852" s="52"/>
      <c r="AP852" s="52"/>
      <c r="AQ852" s="52"/>
      <c r="AR852" s="52"/>
      <c r="AS852" s="52"/>
      <c r="AT852" s="52"/>
      <c r="AU852" s="52"/>
      <c r="AV852" s="52"/>
      <c r="AW852" s="52"/>
      <c r="AX852" s="52"/>
      <c r="AY852" s="52"/>
      <c r="AZ852" s="52"/>
      <c r="BA852" s="52"/>
      <c r="BB852" s="52"/>
    </row>
    <row r="853" spans="1:54">
      <c r="A853" s="52"/>
      <c r="B853" s="52"/>
      <c r="C853" s="52"/>
      <c r="D853" s="52"/>
      <c r="E853" s="52"/>
      <c r="F853" s="52"/>
      <c r="G853" s="52"/>
      <c r="H853" s="52"/>
      <c r="I853" s="52"/>
      <c r="J853" s="52"/>
      <c r="K853" s="52"/>
      <c r="L853" s="52"/>
      <c r="M853" s="52"/>
      <c r="N853" s="52"/>
      <c r="O853" s="52"/>
      <c r="P853" s="52"/>
      <c r="Q853" s="52"/>
      <c r="R853" s="52"/>
      <c r="S853" s="52"/>
      <c r="T853" s="52"/>
      <c r="U853" s="52"/>
      <c r="V853" s="52"/>
      <c r="W853" s="52"/>
      <c r="X853" s="52"/>
      <c r="Y853" s="52"/>
      <c r="Z853" s="52"/>
      <c r="AA853" s="52"/>
      <c r="AB853" s="52"/>
      <c r="AC853" s="52"/>
      <c r="AD853" s="52"/>
      <c r="AE853" s="52"/>
      <c r="AF853" s="52"/>
      <c r="AG853" s="52"/>
      <c r="AH853" s="52"/>
      <c r="AI853" s="52"/>
      <c r="AJ853" s="52"/>
      <c r="AK853" s="52"/>
      <c r="AL853" s="52"/>
      <c r="AM853" s="52"/>
      <c r="AN853" s="52"/>
      <c r="AO853" s="52"/>
      <c r="AP853" s="52"/>
      <c r="AQ853" s="52"/>
      <c r="AR853" s="52"/>
      <c r="AS853" s="52"/>
      <c r="AT853" s="52"/>
      <c r="AU853" s="52"/>
      <c r="AV853" s="52"/>
      <c r="AW853" s="52"/>
      <c r="AX853" s="52"/>
      <c r="AY853" s="52"/>
      <c r="AZ853" s="52"/>
      <c r="BA853" s="52"/>
      <c r="BB853" s="52"/>
    </row>
    <row r="854" spans="1:54">
      <c r="A854" s="52"/>
      <c r="B854" s="52"/>
      <c r="C854" s="52"/>
      <c r="D854" s="52"/>
      <c r="E854" s="52"/>
      <c r="F854" s="52"/>
      <c r="G854" s="52"/>
      <c r="H854" s="52"/>
      <c r="I854" s="52"/>
      <c r="J854" s="52"/>
      <c r="K854" s="52"/>
      <c r="L854" s="52"/>
      <c r="M854" s="52"/>
      <c r="N854" s="52"/>
      <c r="O854" s="52"/>
      <c r="P854" s="52"/>
      <c r="Q854" s="52"/>
      <c r="R854" s="52"/>
      <c r="S854" s="52"/>
      <c r="T854" s="52"/>
      <c r="U854" s="52"/>
      <c r="V854" s="52"/>
      <c r="W854" s="52"/>
      <c r="X854" s="52"/>
      <c r="Y854" s="52"/>
      <c r="Z854" s="52"/>
      <c r="AA854" s="52"/>
      <c r="AB854" s="52"/>
      <c r="AC854" s="52"/>
      <c r="AD854" s="52"/>
      <c r="AE854" s="52"/>
      <c r="AF854" s="52"/>
      <c r="AG854" s="52"/>
      <c r="AH854" s="52"/>
      <c r="AI854" s="52"/>
      <c r="AJ854" s="52"/>
      <c r="AK854" s="52"/>
      <c r="AL854" s="52"/>
      <c r="AM854" s="52"/>
      <c r="AN854" s="52"/>
      <c r="AO854" s="52"/>
      <c r="AP854" s="52"/>
      <c r="AQ854" s="52"/>
      <c r="AR854" s="52"/>
      <c r="AS854" s="52"/>
      <c r="AT854" s="52"/>
      <c r="AU854" s="52"/>
      <c r="AV854" s="52"/>
      <c r="AW854" s="52"/>
      <c r="AX854" s="52"/>
      <c r="AY854" s="52"/>
      <c r="AZ854" s="52"/>
      <c r="BA854" s="52"/>
      <c r="BB854" s="52"/>
    </row>
    <row r="855" spans="1:54">
      <c r="A855" s="52"/>
      <c r="B855" s="52"/>
      <c r="C855" s="52"/>
      <c r="D855" s="52"/>
      <c r="E855" s="52"/>
      <c r="F855" s="52"/>
      <c r="G855" s="52"/>
      <c r="H855" s="52"/>
      <c r="I855" s="52"/>
      <c r="J855" s="52"/>
      <c r="K855" s="52"/>
      <c r="L855" s="52"/>
      <c r="M855" s="52"/>
      <c r="N855" s="52"/>
      <c r="O855" s="52"/>
      <c r="P855" s="52"/>
      <c r="Q855" s="52"/>
      <c r="R855" s="52"/>
      <c r="S855" s="52"/>
      <c r="T855" s="52"/>
      <c r="U855" s="52"/>
      <c r="V855" s="52"/>
      <c r="W855" s="52"/>
      <c r="X855" s="52"/>
      <c r="Y855" s="52"/>
      <c r="Z855" s="52"/>
      <c r="AA855" s="52"/>
      <c r="AB855" s="52"/>
      <c r="AC855" s="52"/>
      <c r="AD855" s="52"/>
      <c r="AE855" s="52"/>
      <c r="AF855" s="52"/>
      <c r="AG855" s="52"/>
      <c r="AH855" s="52"/>
      <c r="AI855" s="52"/>
      <c r="AJ855" s="52"/>
      <c r="AK855" s="52"/>
      <c r="AL855" s="52"/>
      <c r="AM855" s="52"/>
      <c r="AN855" s="52"/>
      <c r="AO855" s="52"/>
      <c r="AP855" s="52"/>
      <c r="AQ855" s="52"/>
      <c r="AR855" s="52"/>
      <c r="AS855" s="52"/>
      <c r="AT855" s="52"/>
      <c r="AU855" s="52"/>
      <c r="AV855" s="52"/>
      <c r="AW855" s="52"/>
      <c r="AX855" s="52"/>
      <c r="AY855" s="52"/>
      <c r="AZ855" s="52"/>
      <c r="BA855" s="52"/>
      <c r="BB855" s="52"/>
    </row>
    <row r="856" spans="1:54">
      <c r="A856" s="52"/>
      <c r="B856" s="52"/>
      <c r="C856" s="52"/>
      <c r="D856" s="52"/>
      <c r="E856" s="52"/>
      <c r="F856" s="52"/>
      <c r="G856" s="52"/>
      <c r="H856" s="52"/>
      <c r="I856" s="52"/>
      <c r="J856" s="52"/>
      <c r="K856" s="52"/>
      <c r="L856" s="52"/>
      <c r="M856" s="52"/>
      <c r="N856" s="52"/>
      <c r="O856" s="52"/>
      <c r="P856" s="52"/>
      <c r="Q856" s="52"/>
      <c r="R856" s="52"/>
      <c r="S856" s="52"/>
      <c r="T856" s="52"/>
      <c r="U856" s="52"/>
      <c r="V856" s="52"/>
      <c r="W856" s="52"/>
      <c r="X856" s="52"/>
      <c r="Y856" s="52"/>
      <c r="Z856" s="52"/>
      <c r="AA856" s="52"/>
      <c r="AB856" s="52"/>
      <c r="AC856" s="52"/>
      <c r="AD856" s="52"/>
      <c r="AE856" s="52"/>
      <c r="AF856" s="52"/>
      <c r="AG856" s="52"/>
      <c r="AH856" s="52"/>
      <c r="AI856" s="52"/>
      <c r="AJ856" s="52"/>
      <c r="AK856" s="52"/>
      <c r="AL856" s="52"/>
      <c r="AM856" s="52"/>
      <c r="AN856" s="52"/>
      <c r="AO856" s="52"/>
      <c r="AP856" s="52"/>
      <c r="AQ856" s="52"/>
      <c r="AR856" s="52"/>
      <c r="AS856" s="52"/>
      <c r="AT856" s="52"/>
      <c r="AU856" s="52"/>
      <c r="AV856" s="52"/>
      <c r="AW856" s="52"/>
      <c r="AX856" s="52"/>
      <c r="AY856" s="52"/>
      <c r="AZ856" s="52"/>
      <c r="BA856" s="52"/>
      <c r="BB856" s="52"/>
    </row>
    <row r="857" spans="1:54">
      <c r="A857" s="52"/>
      <c r="B857" s="52"/>
      <c r="C857" s="52"/>
      <c r="D857" s="52"/>
      <c r="E857" s="52"/>
      <c r="F857" s="52"/>
      <c r="G857" s="52"/>
      <c r="H857" s="52"/>
      <c r="I857" s="52"/>
      <c r="J857" s="52"/>
      <c r="K857" s="52"/>
      <c r="L857" s="52"/>
      <c r="M857" s="52"/>
      <c r="N857" s="52"/>
      <c r="O857" s="52"/>
      <c r="P857" s="52"/>
      <c r="Q857" s="52"/>
      <c r="R857" s="52"/>
      <c r="S857" s="52"/>
      <c r="T857" s="52"/>
      <c r="U857" s="52"/>
      <c r="V857" s="52"/>
      <c r="W857" s="52"/>
      <c r="X857" s="52"/>
      <c r="Y857" s="52"/>
      <c r="Z857" s="52"/>
      <c r="AA857" s="52"/>
      <c r="AB857" s="52"/>
      <c r="AC857" s="52"/>
      <c r="AD857" s="52"/>
      <c r="AE857" s="52"/>
      <c r="AF857" s="52"/>
      <c r="AG857" s="52"/>
      <c r="AH857" s="52"/>
      <c r="AI857" s="52"/>
      <c r="AJ857" s="52"/>
      <c r="AK857" s="52"/>
      <c r="AL857" s="52"/>
      <c r="AM857" s="52"/>
      <c r="AN857" s="52"/>
      <c r="AO857" s="52"/>
      <c r="AP857" s="52"/>
      <c r="AQ857" s="52"/>
      <c r="AR857" s="52"/>
      <c r="AS857" s="52"/>
      <c r="AT857" s="52"/>
      <c r="AU857" s="52"/>
      <c r="AV857" s="52"/>
      <c r="AW857" s="52"/>
      <c r="AX857" s="52"/>
      <c r="AY857" s="52"/>
      <c r="AZ857" s="52"/>
      <c r="BA857" s="52"/>
      <c r="BB857" s="52"/>
    </row>
    <row r="858" spans="1:54">
      <c r="A858" s="52"/>
      <c r="B858" s="52"/>
      <c r="C858" s="52"/>
      <c r="D858" s="52"/>
      <c r="E858" s="52"/>
      <c r="F858" s="52"/>
      <c r="G858" s="52"/>
      <c r="H858" s="52"/>
      <c r="I858" s="52"/>
      <c r="J858" s="52"/>
      <c r="K858" s="52"/>
      <c r="L858" s="52"/>
      <c r="M858" s="52"/>
      <c r="N858" s="52"/>
      <c r="O858" s="52"/>
      <c r="P858" s="52"/>
      <c r="Q858" s="52"/>
      <c r="R858" s="52"/>
      <c r="S858" s="52"/>
      <c r="T858" s="52"/>
      <c r="U858" s="52"/>
      <c r="V858" s="52"/>
      <c r="W858" s="52"/>
      <c r="X858" s="52"/>
      <c r="Y858" s="52"/>
      <c r="Z858" s="52"/>
      <c r="AA858" s="52"/>
      <c r="AB858" s="52"/>
      <c r="AC858" s="52"/>
      <c r="AD858" s="52"/>
      <c r="AE858" s="52"/>
      <c r="AF858" s="52"/>
      <c r="AG858" s="52"/>
      <c r="AH858" s="52"/>
      <c r="AI858" s="52"/>
      <c r="AJ858" s="52"/>
      <c r="AK858" s="52"/>
      <c r="AL858" s="52"/>
      <c r="AM858" s="52"/>
      <c r="AN858" s="52"/>
      <c r="AO858" s="52"/>
      <c r="AP858" s="52"/>
      <c r="AQ858" s="52"/>
      <c r="AR858" s="52"/>
      <c r="AS858" s="52"/>
      <c r="AT858" s="52"/>
      <c r="AU858" s="52"/>
      <c r="AV858" s="52"/>
      <c r="AW858" s="52"/>
      <c r="AX858" s="52"/>
      <c r="AY858" s="52"/>
      <c r="AZ858" s="52"/>
      <c r="BA858" s="52"/>
      <c r="BB858" s="52"/>
    </row>
    <row r="859" spans="1:54">
      <c r="A859" s="52"/>
      <c r="B859" s="52"/>
      <c r="C859" s="52"/>
      <c r="D859" s="52"/>
      <c r="E859" s="52"/>
      <c r="F859" s="52"/>
      <c r="G859" s="52"/>
      <c r="H859" s="52"/>
      <c r="I859" s="52"/>
      <c r="J859" s="52"/>
      <c r="K859" s="52"/>
      <c r="L859" s="52"/>
      <c r="M859" s="52"/>
      <c r="N859" s="52"/>
      <c r="O859" s="52"/>
      <c r="P859" s="52"/>
      <c r="Q859" s="52"/>
      <c r="R859" s="52"/>
      <c r="S859" s="52"/>
      <c r="T859" s="52"/>
      <c r="U859" s="52"/>
      <c r="V859" s="52"/>
      <c r="W859" s="52"/>
      <c r="X859" s="52"/>
      <c r="Y859" s="52"/>
      <c r="Z859" s="52"/>
      <c r="AA859" s="52"/>
      <c r="AB859" s="52"/>
      <c r="AC859" s="52"/>
      <c r="AD859" s="52"/>
      <c r="AE859" s="52"/>
      <c r="AF859" s="52"/>
      <c r="AG859" s="52"/>
      <c r="AH859" s="52"/>
      <c r="AI859" s="52"/>
      <c r="AJ859" s="52"/>
      <c r="AK859" s="52"/>
      <c r="AL859" s="52"/>
      <c r="AM859" s="52"/>
      <c r="AN859" s="52"/>
      <c r="AO859" s="52"/>
      <c r="AP859" s="52"/>
      <c r="AQ859" s="52"/>
      <c r="AR859" s="52"/>
      <c r="AS859" s="52"/>
      <c r="AT859" s="52"/>
      <c r="AU859" s="52"/>
      <c r="AV859" s="52"/>
      <c r="AW859" s="52"/>
      <c r="AX859" s="52"/>
      <c r="AY859" s="52"/>
      <c r="AZ859" s="52"/>
      <c r="BA859" s="52"/>
      <c r="BB859" s="52"/>
    </row>
    <row r="860" spans="1:54">
      <c r="A860" s="52"/>
      <c r="B860" s="52"/>
      <c r="C860" s="52"/>
      <c r="D860" s="52"/>
      <c r="E860" s="52"/>
      <c r="F860" s="52"/>
      <c r="G860" s="52"/>
      <c r="H860" s="52"/>
      <c r="I860" s="52"/>
      <c r="J860" s="52"/>
      <c r="K860" s="52"/>
      <c r="L860" s="52"/>
      <c r="M860" s="52"/>
      <c r="N860" s="52"/>
      <c r="O860" s="52"/>
      <c r="P860" s="52"/>
      <c r="Q860" s="52"/>
      <c r="R860" s="52"/>
      <c r="S860" s="52"/>
      <c r="T860" s="52"/>
      <c r="U860" s="52"/>
      <c r="V860" s="52"/>
      <c r="W860" s="52"/>
      <c r="X860" s="52"/>
      <c r="Y860" s="52"/>
      <c r="Z860" s="52"/>
      <c r="AA860" s="52"/>
      <c r="AB860" s="52"/>
      <c r="AC860" s="52"/>
      <c r="AD860" s="52"/>
      <c r="AE860" s="52"/>
      <c r="AF860" s="52"/>
      <c r="AG860" s="52"/>
      <c r="AH860" s="52"/>
      <c r="AI860" s="52"/>
      <c r="AJ860" s="52"/>
      <c r="AK860" s="52"/>
      <c r="AL860" s="52"/>
      <c r="AM860" s="52"/>
      <c r="AN860" s="52"/>
      <c r="AO860" s="52"/>
      <c r="AP860" s="52"/>
      <c r="AQ860" s="52"/>
      <c r="AR860" s="52"/>
      <c r="AS860" s="52"/>
      <c r="AT860" s="52"/>
      <c r="AU860" s="52"/>
      <c r="AV860" s="52"/>
      <c r="AW860" s="52"/>
      <c r="AX860" s="52"/>
      <c r="AY860" s="52"/>
      <c r="AZ860" s="52"/>
      <c r="BA860" s="52"/>
      <c r="BB860" s="52"/>
    </row>
    <row r="861" spans="1:54">
      <c r="A861" s="52"/>
      <c r="B861" s="52"/>
      <c r="C861" s="52"/>
      <c r="D861" s="52"/>
      <c r="E861" s="52"/>
      <c r="F861" s="52"/>
      <c r="G861" s="52"/>
      <c r="H861" s="52"/>
      <c r="I861" s="52"/>
      <c r="J861" s="52"/>
      <c r="K861" s="52"/>
      <c r="L861" s="52"/>
      <c r="M861" s="52"/>
      <c r="N861" s="52"/>
      <c r="O861" s="52"/>
      <c r="P861" s="52"/>
      <c r="Q861" s="52"/>
      <c r="R861" s="52"/>
      <c r="S861" s="52"/>
      <c r="T861" s="52"/>
      <c r="U861" s="52"/>
      <c r="V861" s="52"/>
      <c r="W861" s="52"/>
      <c r="X861" s="52"/>
      <c r="Y861" s="52"/>
      <c r="Z861" s="52"/>
      <c r="AA861" s="52"/>
      <c r="AB861" s="52"/>
      <c r="AC861" s="52"/>
      <c r="AD861" s="52"/>
      <c r="AE861" s="52"/>
      <c r="AF861" s="52"/>
      <c r="AG861" s="52"/>
      <c r="AH861" s="52"/>
      <c r="AI861" s="52"/>
      <c r="AJ861" s="52"/>
      <c r="AK861" s="52"/>
      <c r="AL861" s="52"/>
      <c r="AM861" s="52"/>
      <c r="AN861" s="52"/>
      <c r="AO861" s="52"/>
      <c r="AP861" s="52"/>
      <c r="AQ861" s="52"/>
      <c r="AR861" s="52"/>
      <c r="AS861" s="52"/>
      <c r="AT861" s="52"/>
      <c r="AU861" s="52"/>
      <c r="AV861" s="52"/>
      <c r="AW861" s="52"/>
      <c r="AX861" s="52"/>
      <c r="AY861" s="52"/>
      <c r="AZ861" s="52"/>
      <c r="BA861" s="52"/>
      <c r="BB861" s="52"/>
    </row>
    <row r="862" spans="1:54">
      <c r="A862" s="52"/>
      <c r="B862" s="52"/>
      <c r="C862" s="52"/>
      <c r="D862" s="52"/>
      <c r="E862" s="52"/>
      <c r="F862" s="52"/>
      <c r="G862" s="52"/>
      <c r="H862" s="52"/>
      <c r="I862" s="52"/>
      <c r="J862" s="52"/>
      <c r="K862" s="52"/>
      <c r="L862" s="52"/>
      <c r="M862" s="52"/>
      <c r="N862" s="52"/>
      <c r="O862" s="52"/>
      <c r="P862" s="52"/>
      <c r="Q862" s="52"/>
      <c r="R862" s="52"/>
      <c r="S862" s="52"/>
      <c r="T862" s="52"/>
      <c r="U862" s="52"/>
      <c r="V862" s="52"/>
      <c r="W862" s="52"/>
      <c r="X862" s="52"/>
      <c r="Y862" s="52"/>
      <c r="Z862" s="52"/>
      <c r="AA862" s="52"/>
      <c r="AB862" s="52"/>
      <c r="AC862" s="52"/>
      <c r="AD862" s="52"/>
      <c r="AE862" s="52"/>
      <c r="AF862" s="52"/>
      <c r="AG862" s="52"/>
      <c r="AH862" s="52"/>
      <c r="AI862" s="52"/>
      <c r="AJ862" s="52"/>
      <c r="AK862" s="52"/>
      <c r="AL862" s="52"/>
      <c r="AM862" s="52"/>
      <c r="AN862" s="52"/>
      <c r="AO862" s="52"/>
      <c r="AP862" s="52"/>
      <c r="AQ862" s="52"/>
      <c r="AR862" s="52"/>
      <c r="AS862" s="52"/>
      <c r="AT862" s="52"/>
      <c r="AU862" s="52"/>
      <c r="AV862" s="52"/>
      <c r="AW862" s="52"/>
      <c r="AX862" s="52"/>
      <c r="AY862" s="52"/>
      <c r="AZ862" s="52"/>
      <c r="BA862" s="52"/>
      <c r="BB862" s="52"/>
    </row>
    <row r="863" spans="1:54">
      <c r="A863" s="52"/>
      <c r="B863" s="52"/>
      <c r="C863" s="52"/>
      <c r="D863" s="52"/>
      <c r="E863" s="52"/>
      <c r="F863" s="52"/>
      <c r="G863" s="52"/>
      <c r="H863" s="52"/>
      <c r="I863" s="52"/>
      <c r="J863" s="52"/>
      <c r="K863" s="52"/>
      <c r="L863" s="52"/>
      <c r="M863" s="52"/>
      <c r="N863" s="52"/>
      <c r="O863" s="52"/>
      <c r="P863" s="52"/>
      <c r="Q863" s="52"/>
      <c r="R863" s="52"/>
      <c r="S863" s="52"/>
      <c r="T863" s="52"/>
      <c r="U863" s="52"/>
      <c r="V863" s="52"/>
      <c r="W863" s="52"/>
      <c r="X863" s="52"/>
      <c r="Y863" s="52"/>
      <c r="Z863" s="52"/>
      <c r="AA863" s="52"/>
      <c r="AB863" s="52"/>
      <c r="AC863" s="52"/>
      <c r="AD863" s="52"/>
      <c r="AE863" s="52"/>
      <c r="AF863" s="52"/>
      <c r="AG863" s="52"/>
      <c r="AH863" s="52"/>
      <c r="AI863" s="52"/>
      <c r="AJ863" s="52"/>
      <c r="AK863" s="52"/>
      <c r="AL863" s="52"/>
      <c r="AM863" s="52"/>
      <c r="AN863" s="52"/>
      <c r="AO863" s="52"/>
      <c r="AP863" s="52"/>
      <c r="AQ863" s="52"/>
      <c r="AR863" s="52"/>
      <c r="AS863" s="52"/>
      <c r="AT863" s="52"/>
      <c r="AU863" s="52"/>
      <c r="AV863" s="52"/>
      <c r="AW863" s="52"/>
      <c r="AX863" s="52"/>
      <c r="AY863" s="52"/>
      <c r="AZ863" s="52"/>
      <c r="BA863" s="52"/>
      <c r="BB863" s="52"/>
    </row>
    <row r="864" spans="1:54">
      <c r="A864" s="52"/>
      <c r="B864" s="52"/>
      <c r="C864" s="52"/>
      <c r="D864" s="52"/>
      <c r="E864" s="52"/>
      <c r="F864" s="52"/>
      <c r="G864" s="52"/>
      <c r="H864" s="52"/>
      <c r="I864" s="52"/>
      <c r="J864" s="52"/>
      <c r="K864" s="52"/>
      <c r="L864" s="52"/>
      <c r="M864" s="52"/>
      <c r="N864" s="52"/>
      <c r="O864" s="52"/>
      <c r="P864" s="52"/>
      <c r="Q864" s="52"/>
      <c r="R864" s="52"/>
      <c r="S864" s="52"/>
      <c r="T864" s="52"/>
      <c r="U864" s="52"/>
      <c r="V864" s="52"/>
      <c r="W864" s="52"/>
      <c r="X864" s="52"/>
      <c r="Y864" s="52"/>
      <c r="Z864" s="52"/>
      <c r="AA864" s="52"/>
      <c r="AB864" s="52"/>
      <c r="AC864" s="52"/>
      <c r="AD864" s="52"/>
      <c r="AE864" s="52"/>
      <c r="AF864" s="52"/>
      <c r="AG864" s="52"/>
      <c r="AH864" s="52"/>
      <c r="AI864" s="52"/>
      <c r="AJ864" s="52"/>
      <c r="AK864" s="52"/>
      <c r="AL864" s="52"/>
      <c r="AM864" s="52"/>
      <c r="AN864" s="52"/>
      <c r="AO864" s="52"/>
      <c r="AP864" s="52"/>
      <c r="AQ864" s="52"/>
      <c r="AR864" s="52"/>
      <c r="AS864" s="52"/>
      <c r="AT864" s="52"/>
      <c r="AU864" s="52"/>
      <c r="AV864" s="52"/>
      <c r="AW864" s="52"/>
      <c r="AX864" s="52"/>
      <c r="AY864" s="52"/>
      <c r="AZ864" s="52"/>
      <c r="BA864" s="52"/>
      <c r="BB864" s="52"/>
    </row>
    <row r="865" spans="1:54">
      <c r="A865" s="52"/>
      <c r="B865" s="52"/>
      <c r="C865" s="52"/>
      <c r="D865" s="52"/>
      <c r="E865" s="52"/>
      <c r="F865" s="52"/>
      <c r="G865" s="52"/>
      <c r="H865" s="52"/>
      <c r="I865" s="52"/>
      <c r="J865" s="52"/>
      <c r="K865" s="52"/>
      <c r="L865" s="52"/>
      <c r="M865" s="52"/>
      <c r="N865" s="52"/>
      <c r="O865" s="52"/>
      <c r="P865" s="52"/>
      <c r="Q865" s="52"/>
      <c r="R865" s="52"/>
      <c r="S865" s="52"/>
      <c r="T865" s="52"/>
      <c r="U865" s="52"/>
      <c r="V865" s="52"/>
      <c r="W865" s="52"/>
      <c r="X865" s="52"/>
      <c r="Y865" s="52"/>
      <c r="Z865" s="52"/>
      <c r="AA865" s="52"/>
      <c r="AB865" s="52"/>
      <c r="AC865" s="52"/>
      <c r="AD865" s="52"/>
      <c r="AE865" s="52"/>
      <c r="AF865" s="52"/>
      <c r="AG865" s="52"/>
      <c r="AH865" s="52"/>
      <c r="AI865" s="52"/>
      <c r="AJ865" s="52"/>
      <c r="AK865" s="52"/>
      <c r="AL865" s="52"/>
      <c r="AM865" s="52"/>
      <c r="AN865" s="52"/>
      <c r="AO865" s="52"/>
      <c r="AP865" s="52"/>
      <c r="AQ865" s="52"/>
      <c r="AR865" s="52"/>
      <c r="AS865" s="52"/>
      <c r="AT865" s="52"/>
      <c r="AU865" s="52"/>
      <c r="AV865" s="52"/>
      <c r="AW865" s="52"/>
      <c r="AX865" s="52"/>
      <c r="AY865" s="52"/>
      <c r="AZ865" s="52"/>
      <c r="BA865" s="52"/>
      <c r="BB865" s="52"/>
    </row>
    <row r="866" spans="1:54">
      <c r="A866" s="52"/>
      <c r="B866" s="52"/>
      <c r="C866" s="52"/>
      <c r="D866" s="52"/>
      <c r="E866" s="52"/>
      <c r="F866" s="52"/>
      <c r="G866" s="52"/>
      <c r="H866" s="52"/>
      <c r="I866" s="52"/>
      <c r="J866" s="52"/>
      <c r="K866" s="52"/>
      <c r="L866" s="52"/>
      <c r="M866" s="52"/>
      <c r="N866" s="52"/>
      <c r="O866" s="52"/>
      <c r="P866" s="52"/>
      <c r="Q866" s="52"/>
      <c r="R866" s="52"/>
      <c r="S866" s="52"/>
      <c r="T866" s="52"/>
      <c r="U866" s="52"/>
      <c r="V866" s="52"/>
      <c r="W866" s="52"/>
      <c r="X866" s="52"/>
      <c r="Y866" s="52"/>
      <c r="Z866" s="52"/>
      <c r="AA866" s="52"/>
      <c r="AB866" s="52"/>
      <c r="AC866" s="52"/>
      <c r="AD866" s="52"/>
      <c r="AE866" s="52"/>
      <c r="AF866" s="52"/>
      <c r="AG866" s="52"/>
      <c r="AH866" s="52"/>
      <c r="AI866" s="52"/>
      <c r="AJ866" s="52"/>
      <c r="AK866" s="52"/>
      <c r="AL866" s="52"/>
      <c r="AM866" s="52"/>
      <c r="AN866" s="52"/>
      <c r="AO866" s="52"/>
      <c r="AP866" s="52"/>
      <c r="AQ866" s="52"/>
      <c r="AR866" s="52"/>
      <c r="AS866" s="52"/>
      <c r="AT866" s="52"/>
      <c r="AU866" s="52"/>
      <c r="AV866" s="52"/>
      <c r="AW866" s="52"/>
      <c r="AX866" s="52"/>
      <c r="AY866" s="52"/>
      <c r="AZ866" s="52"/>
      <c r="BA866" s="52"/>
      <c r="BB866" s="52"/>
    </row>
    <row r="867" spans="1:54">
      <c r="A867" s="52"/>
      <c r="B867" s="52"/>
      <c r="C867" s="52"/>
      <c r="D867" s="52"/>
      <c r="E867" s="52"/>
      <c r="F867" s="52"/>
      <c r="G867" s="52"/>
      <c r="H867" s="52"/>
      <c r="I867" s="52"/>
      <c r="J867" s="52"/>
      <c r="K867" s="52"/>
      <c r="L867" s="52"/>
      <c r="M867" s="52"/>
      <c r="N867" s="52"/>
      <c r="O867" s="52"/>
      <c r="P867" s="52"/>
      <c r="Q867" s="52"/>
      <c r="R867" s="52"/>
      <c r="S867" s="52"/>
      <c r="T867" s="52"/>
      <c r="U867" s="52"/>
      <c r="V867" s="52"/>
      <c r="W867" s="52"/>
      <c r="X867" s="52"/>
      <c r="Y867" s="52"/>
      <c r="Z867" s="52"/>
      <c r="AA867" s="52"/>
      <c r="AB867" s="52"/>
      <c r="AC867" s="52"/>
      <c r="AD867" s="52"/>
      <c r="AE867" s="52"/>
      <c r="AF867" s="52"/>
      <c r="AG867" s="52"/>
      <c r="AH867" s="52"/>
      <c r="AI867" s="52"/>
      <c r="AJ867" s="52"/>
      <c r="AK867" s="52"/>
      <c r="AL867" s="52"/>
      <c r="AM867" s="52"/>
      <c r="AN867" s="52"/>
      <c r="AO867" s="52"/>
      <c r="AP867" s="52"/>
      <c r="AQ867" s="52"/>
      <c r="AR867" s="52"/>
      <c r="AS867" s="52"/>
      <c r="AT867" s="52"/>
      <c r="AU867" s="52"/>
      <c r="AV867" s="52"/>
      <c r="AW867" s="52"/>
      <c r="AX867" s="52"/>
      <c r="AY867" s="52"/>
      <c r="AZ867" s="52"/>
      <c r="BA867" s="52"/>
      <c r="BB867" s="52"/>
    </row>
    <row r="868" spans="1:54">
      <c r="A868" s="52"/>
      <c r="B868" s="52"/>
      <c r="C868" s="52"/>
      <c r="D868" s="52"/>
      <c r="E868" s="52"/>
      <c r="F868" s="52"/>
      <c r="G868" s="52"/>
      <c r="H868" s="52"/>
      <c r="I868" s="52"/>
      <c r="J868" s="52"/>
      <c r="K868" s="52"/>
      <c r="L868" s="52"/>
      <c r="M868" s="52"/>
      <c r="N868" s="52"/>
      <c r="O868" s="52"/>
      <c r="P868" s="52"/>
      <c r="Q868" s="52"/>
      <c r="R868" s="52"/>
      <c r="S868" s="52"/>
      <c r="T868" s="52"/>
      <c r="U868" s="52"/>
      <c r="V868" s="52"/>
      <c r="W868" s="52"/>
      <c r="X868" s="52"/>
      <c r="Y868" s="52"/>
      <c r="Z868" s="52"/>
      <c r="AA868" s="52"/>
      <c r="AB868" s="52"/>
      <c r="AC868" s="52"/>
      <c r="AD868" s="52"/>
      <c r="AE868" s="52"/>
      <c r="AF868" s="52"/>
      <c r="AG868" s="52"/>
      <c r="AH868" s="52"/>
      <c r="AI868" s="52"/>
      <c r="AJ868" s="52"/>
      <c r="AK868" s="52"/>
      <c r="AL868" s="52"/>
      <c r="AM868" s="52"/>
      <c r="AN868" s="52"/>
      <c r="AO868" s="52"/>
      <c r="AP868" s="52"/>
      <c r="AQ868" s="52"/>
      <c r="AR868" s="52"/>
      <c r="AS868" s="52"/>
      <c r="AT868" s="52"/>
      <c r="AU868" s="52"/>
      <c r="AV868" s="52"/>
      <c r="AW868" s="52"/>
      <c r="AX868" s="52"/>
      <c r="AY868" s="52"/>
      <c r="AZ868" s="52"/>
      <c r="BA868" s="52"/>
      <c r="BB868" s="52"/>
    </row>
    <row r="869" spans="1:54">
      <c r="A869" s="52"/>
      <c r="B869" s="52"/>
      <c r="C869" s="52"/>
      <c r="D869" s="52"/>
      <c r="E869" s="52"/>
      <c r="F869" s="52"/>
      <c r="G869" s="52"/>
      <c r="H869" s="52"/>
      <c r="I869" s="52"/>
      <c r="J869" s="52"/>
      <c r="K869" s="52"/>
      <c r="L869" s="52"/>
      <c r="M869" s="52"/>
      <c r="N869" s="52"/>
      <c r="O869" s="52"/>
      <c r="P869" s="52"/>
      <c r="Q869" s="52"/>
      <c r="R869" s="52"/>
      <c r="S869" s="52"/>
      <c r="T869" s="52"/>
      <c r="U869" s="52"/>
      <c r="V869" s="52"/>
      <c r="W869" s="52"/>
      <c r="X869" s="52"/>
      <c r="Y869" s="52"/>
      <c r="Z869" s="52"/>
      <c r="AA869" s="52"/>
      <c r="AB869" s="52"/>
      <c r="AC869" s="52"/>
      <c r="AD869" s="52"/>
      <c r="AE869" s="52"/>
      <c r="AF869" s="52"/>
      <c r="AG869" s="52"/>
      <c r="AH869" s="52"/>
      <c r="AI869" s="52"/>
      <c r="AJ869" s="52"/>
      <c r="AK869" s="52"/>
      <c r="AL869" s="52"/>
      <c r="AM869" s="52"/>
      <c r="AN869" s="52"/>
      <c r="AO869" s="52"/>
      <c r="AP869" s="52"/>
      <c r="AQ869" s="52"/>
      <c r="AR869" s="52"/>
      <c r="AS869" s="52"/>
      <c r="AT869" s="52"/>
      <c r="AU869" s="52"/>
      <c r="AV869" s="52"/>
      <c r="AW869" s="52"/>
      <c r="AX869" s="52"/>
      <c r="AY869" s="52"/>
      <c r="AZ869" s="52"/>
      <c r="BA869" s="52"/>
      <c r="BB869" s="52"/>
    </row>
    <row r="870" spans="1:54">
      <c r="A870" s="52"/>
      <c r="B870" s="52"/>
      <c r="C870" s="52"/>
      <c r="D870" s="52"/>
      <c r="E870" s="52"/>
      <c r="F870" s="52"/>
      <c r="G870" s="52"/>
      <c r="H870" s="52"/>
      <c r="I870" s="52"/>
      <c r="J870" s="52"/>
      <c r="K870" s="52"/>
      <c r="L870" s="52"/>
      <c r="M870" s="52"/>
      <c r="N870" s="52"/>
      <c r="O870" s="52"/>
      <c r="P870" s="52"/>
      <c r="Q870" s="52"/>
      <c r="R870" s="52"/>
      <c r="S870" s="52"/>
      <c r="T870" s="52"/>
      <c r="U870" s="52"/>
      <c r="V870" s="52"/>
      <c r="W870" s="52"/>
      <c r="X870" s="52"/>
      <c r="Y870" s="52"/>
      <c r="Z870" s="52"/>
      <c r="AA870" s="52"/>
      <c r="AB870" s="52"/>
      <c r="AC870" s="52"/>
      <c r="AD870" s="52"/>
      <c r="AE870" s="52"/>
      <c r="AF870" s="52"/>
      <c r="AG870" s="52"/>
      <c r="AH870" s="52"/>
      <c r="AI870" s="52"/>
      <c r="AJ870" s="52"/>
      <c r="AK870" s="52"/>
      <c r="AL870" s="52"/>
      <c r="AM870" s="52"/>
      <c r="AN870" s="52"/>
      <c r="AO870" s="52"/>
      <c r="AP870" s="52"/>
      <c r="AQ870" s="52"/>
      <c r="AR870" s="52"/>
      <c r="AS870" s="52"/>
      <c r="AT870" s="52"/>
      <c r="AU870" s="52"/>
      <c r="AV870" s="52"/>
      <c r="AW870" s="52"/>
      <c r="AX870" s="52"/>
      <c r="AY870" s="52"/>
      <c r="AZ870" s="52"/>
      <c r="BA870" s="52"/>
      <c r="BB870" s="52"/>
    </row>
    <row r="871" spans="1:54">
      <c r="A871" s="52"/>
      <c r="B871" s="52"/>
      <c r="C871" s="52"/>
      <c r="D871" s="52"/>
      <c r="E871" s="52"/>
      <c r="F871" s="52"/>
      <c r="G871" s="52"/>
      <c r="H871" s="52"/>
      <c r="I871" s="52"/>
      <c r="J871" s="52"/>
      <c r="K871" s="52"/>
      <c r="L871" s="52"/>
      <c r="M871" s="52"/>
      <c r="N871" s="52"/>
      <c r="O871" s="52"/>
      <c r="P871" s="52"/>
      <c r="Q871" s="52"/>
      <c r="R871" s="52"/>
      <c r="S871" s="52"/>
      <c r="T871" s="52"/>
      <c r="U871" s="52"/>
      <c r="V871" s="52"/>
      <c r="W871" s="52"/>
      <c r="X871" s="52"/>
      <c r="Y871" s="52"/>
      <c r="Z871" s="52"/>
      <c r="AA871" s="52"/>
      <c r="AB871" s="52"/>
      <c r="AC871" s="52"/>
      <c r="AD871" s="52"/>
      <c r="AE871" s="52"/>
      <c r="AF871" s="52"/>
      <c r="AG871" s="52"/>
      <c r="AH871" s="52"/>
      <c r="AI871" s="52"/>
      <c r="AJ871" s="52"/>
      <c r="AK871" s="52"/>
      <c r="AL871" s="52"/>
      <c r="AM871" s="52"/>
      <c r="AN871" s="52"/>
      <c r="AO871" s="52"/>
      <c r="AP871" s="52"/>
      <c r="AQ871" s="52"/>
      <c r="AR871" s="52"/>
      <c r="AS871" s="52"/>
      <c r="AT871" s="52"/>
      <c r="AU871" s="52"/>
      <c r="AV871" s="52"/>
      <c r="AW871" s="52"/>
      <c r="AX871" s="52"/>
      <c r="AY871" s="52"/>
      <c r="AZ871" s="52"/>
      <c r="BA871" s="52"/>
      <c r="BB871" s="52"/>
    </row>
    <row r="872" spans="1:54">
      <c r="A872" s="52"/>
      <c r="B872" s="52"/>
      <c r="C872" s="52"/>
      <c r="D872" s="52"/>
      <c r="E872" s="52"/>
      <c r="F872" s="52"/>
      <c r="G872" s="52"/>
      <c r="H872" s="52"/>
      <c r="I872" s="52"/>
      <c r="J872" s="52"/>
      <c r="K872" s="52"/>
      <c r="L872" s="52"/>
      <c r="M872" s="52"/>
      <c r="N872" s="52"/>
      <c r="O872" s="52"/>
      <c r="P872" s="52"/>
      <c r="Q872" s="52"/>
      <c r="R872" s="52"/>
      <c r="S872" s="52"/>
      <c r="T872" s="52"/>
      <c r="U872" s="52"/>
      <c r="V872" s="52"/>
      <c r="W872" s="52"/>
      <c r="X872" s="52"/>
      <c r="Y872" s="52"/>
      <c r="Z872" s="52"/>
      <c r="AA872" s="52"/>
      <c r="AB872" s="52"/>
      <c r="AC872" s="52"/>
      <c r="AD872" s="52"/>
      <c r="AE872" s="52"/>
      <c r="AF872" s="52"/>
      <c r="AG872" s="52"/>
      <c r="AH872" s="52"/>
      <c r="AI872" s="52"/>
      <c r="AJ872" s="52"/>
      <c r="AK872" s="52"/>
      <c r="AL872" s="52"/>
      <c r="AM872" s="52"/>
      <c r="AN872" s="52"/>
      <c r="AO872" s="52"/>
      <c r="AP872" s="52"/>
      <c r="AQ872" s="52"/>
      <c r="AR872" s="52"/>
      <c r="AS872" s="52"/>
      <c r="AT872" s="52"/>
      <c r="AU872" s="52"/>
      <c r="AV872" s="52"/>
      <c r="AW872" s="52"/>
      <c r="AX872" s="52"/>
      <c r="AY872" s="52"/>
      <c r="AZ872" s="52"/>
      <c r="BA872" s="52"/>
      <c r="BB872" s="52"/>
    </row>
    <row r="873" spans="1:54">
      <c r="A873" s="52"/>
      <c r="B873" s="52"/>
      <c r="C873" s="52"/>
      <c r="D873" s="52"/>
      <c r="E873" s="52"/>
      <c r="F873" s="52"/>
      <c r="G873" s="52"/>
      <c r="H873" s="52"/>
      <c r="I873" s="52"/>
      <c r="J873" s="52"/>
      <c r="K873" s="52"/>
      <c r="L873" s="52"/>
      <c r="M873" s="52"/>
      <c r="N873" s="52"/>
      <c r="O873" s="52"/>
      <c r="P873" s="52"/>
      <c r="Q873" s="52"/>
      <c r="R873" s="52"/>
      <c r="S873" s="52"/>
      <c r="T873" s="52"/>
      <c r="U873" s="52"/>
      <c r="V873" s="52"/>
      <c r="W873" s="52"/>
      <c r="X873" s="52"/>
      <c r="Y873" s="52"/>
      <c r="Z873" s="52"/>
      <c r="AA873" s="52"/>
      <c r="AB873" s="52"/>
      <c r="AC873" s="52"/>
      <c r="AD873" s="52"/>
      <c r="AE873" s="52"/>
      <c r="AF873" s="52"/>
      <c r="AG873" s="52"/>
      <c r="AH873" s="52"/>
      <c r="AI873" s="52"/>
      <c r="AJ873" s="52"/>
      <c r="AK873" s="52"/>
      <c r="AL873" s="52"/>
      <c r="AM873" s="52"/>
      <c r="AN873" s="52"/>
      <c r="AO873" s="52"/>
      <c r="AP873" s="52"/>
      <c r="AQ873" s="52"/>
      <c r="AR873" s="52"/>
      <c r="AS873" s="52"/>
      <c r="AT873" s="52"/>
      <c r="AU873" s="52"/>
      <c r="AV873" s="52"/>
      <c r="AW873" s="52"/>
      <c r="AX873" s="52"/>
      <c r="AY873" s="52"/>
      <c r="AZ873" s="52"/>
      <c r="BA873" s="52"/>
      <c r="BB873" s="52"/>
    </row>
    <row r="874" spans="1:54">
      <c r="A874" s="52"/>
      <c r="B874" s="52"/>
      <c r="C874" s="52"/>
      <c r="D874" s="52"/>
      <c r="E874" s="52"/>
      <c r="F874" s="52"/>
      <c r="G874" s="52"/>
      <c r="H874" s="52"/>
      <c r="I874" s="52"/>
      <c r="J874" s="52"/>
      <c r="K874" s="52"/>
      <c r="L874" s="52"/>
      <c r="M874" s="52"/>
      <c r="N874" s="52"/>
      <c r="O874" s="52"/>
      <c r="P874" s="52"/>
      <c r="Q874" s="52"/>
      <c r="R874" s="52"/>
      <c r="S874" s="52"/>
      <c r="T874" s="52"/>
      <c r="U874" s="52"/>
      <c r="V874" s="52"/>
      <c r="W874" s="52"/>
      <c r="X874" s="52"/>
      <c r="Y874" s="52"/>
      <c r="Z874" s="52"/>
      <c r="AA874" s="52"/>
      <c r="AB874" s="52"/>
      <c r="AC874" s="52"/>
      <c r="AD874" s="52"/>
      <c r="AE874" s="52"/>
      <c r="AF874" s="52"/>
      <c r="AG874" s="52"/>
      <c r="AH874" s="52"/>
      <c r="AI874" s="52"/>
      <c r="AJ874" s="52"/>
      <c r="AK874" s="52"/>
      <c r="AL874" s="52"/>
      <c r="AM874" s="52"/>
      <c r="AN874" s="52"/>
      <c r="AO874" s="52"/>
      <c r="AP874" s="52"/>
      <c r="AQ874" s="52"/>
      <c r="AR874" s="52"/>
      <c r="AS874" s="52"/>
      <c r="AT874" s="52"/>
      <c r="AU874" s="52"/>
      <c r="AV874" s="52"/>
      <c r="AW874" s="52"/>
      <c r="AX874" s="52"/>
      <c r="AY874" s="52"/>
      <c r="AZ874" s="52"/>
      <c r="BA874" s="52"/>
      <c r="BB874" s="52"/>
    </row>
    <row r="875" spans="1:54">
      <c r="A875" s="52"/>
      <c r="B875" s="52"/>
      <c r="C875" s="52"/>
      <c r="D875" s="52"/>
      <c r="E875" s="52"/>
      <c r="F875" s="52"/>
      <c r="G875" s="52"/>
      <c r="H875" s="52"/>
      <c r="I875" s="52"/>
      <c r="J875" s="52"/>
      <c r="K875" s="52"/>
      <c r="L875" s="52"/>
      <c r="M875" s="52"/>
      <c r="N875" s="52"/>
      <c r="O875" s="52"/>
      <c r="P875" s="52"/>
      <c r="Q875" s="52"/>
      <c r="R875" s="52"/>
      <c r="S875" s="52"/>
      <c r="T875" s="52"/>
      <c r="U875" s="52"/>
      <c r="V875" s="52"/>
      <c r="W875" s="52"/>
      <c r="X875" s="52"/>
      <c r="Y875" s="52"/>
      <c r="Z875" s="52"/>
      <c r="AA875" s="52"/>
      <c r="AB875" s="52"/>
      <c r="AC875" s="52"/>
      <c r="AD875" s="52"/>
      <c r="AE875" s="52"/>
      <c r="AF875" s="52"/>
      <c r="AG875" s="52"/>
      <c r="AH875" s="52"/>
      <c r="AI875" s="52"/>
      <c r="AJ875" s="52"/>
      <c r="AK875" s="52"/>
      <c r="AL875" s="52"/>
      <c r="AM875" s="52"/>
      <c r="AN875" s="52"/>
      <c r="AO875" s="52"/>
      <c r="AP875" s="52"/>
      <c r="AQ875" s="52"/>
      <c r="AR875" s="52"/>
      <c r="AS875" s="52"/>
      <c r="AT875" s="52"/>
      <c r="AU875" s="52"/>
      <c r="AV875" s="52"/>
      <c r="AW875" s="52"/>
      <c r="AX875" s="52"/>
      <c r="AY875" s="52"/>
      <c r="AZ875" s="52"/>
      <c r="BA875" s="52"/>
      <c r="BB875" s="52"/>
    </row>
    <row r="876" spans="1:54">
      <c r="A876" s="52"/>
      <c r="B876" s="52"/>
      <c r="C876" s="52"/>
      <c r="D876" s="52"/>
      <c r="E876" s="52"/>
      <c r="F876" s="52"/>
      <c r="G876" s="52"/>
      <c r="H876" s="52"/>
      <c r="I876" s="52"/>
      <c r="J876" s="52"/>
      <c r="K876" s="52"/>
      <c r="L876" s="52"/>
      <c r="M876" s="52"/>
      <c r="N876" s="52"/>
      <c r="O876" s="52"/>
      <c r="P876" s="52"/>
      <c r="Q876" s="52"/>
      <c r="R876" s="52"/>
      <c r="S876" s="52"/>
      <c r="T876" s="52"/>
      <c r="U876" s="52"/>
      <c r="V876" s="52"/>
      <c r="W876" s="52"/>
      <c r="X876" s="52"/>
      <c r="Y876" s="52"/>
      <c r="Z876" s="52"/>
      <c r="AA876" s="52"/>
      <c r="AB876" s="52"/>
      <c r="AC876" s="52"/>
      <c r="AD876" s="52"/>
      <c r="AE876" s="52"/>
      <c r="AF876" s="52"/>
      <c r="AG876" s="52"/>
      <c r="AH876" s="52"/>
      <c r="AI876" s="52"/>
      <c r="AJ876" s="52"/>
      <c r="AK876" s="52"/>
      <c r="AL876" s="52"/>
      <c r="AM876" s="52"/>
      <c r="AN876" s="52"/>
      <c r="AO876" s="52"/>
      <c r="AP876" s="52"/>
      <c r="AQ876" s="52"/>
      <c r="AR876" s="52"/>
      <c r="AS876" s="52"/>
      <c r="AT876" s="52"/>
      <c r="AU876" s="52"/>
      <c r="AV876" s="52"/>
      <c r="AW876" s="52"/>
      <c r="AX876" s="52"/>
      <c r="AY876" s="52"/>
      <c r="AZ876" s="52"/>
      <c r="BA876" s="52"/>
      <c r="BB876" s="52"/>
    </row>
    <row r="877" spans="1:54">
      <c r="A877" s="52"/>
      <c r="B877" s="52"/>
      <c r="C877" s="52"/>
      <c r="D877" s="52"/>
      <c r="E877" s="52"/>
      <c r="F877" s="52"/>
      <c r="G877" s="52"/>
      <c r="H877" s="52"/>
      <c r="I877" s="52"/>
      <c r="J877" s="52"/>
      <c r="K877" s="52"/>
      <c r="L877" s="52"/>
      <c r="M877" s="52"/>
      <c r="N877" s="52"/>
      <c r="O877" s="52"/>
      <c r="P877" s="52"/>
      <c r="Q877" s="52"/>
      <c r="R877" s="52"/>
      <c r="S877" s="52"/>
      <c r="T877" s="52"/>
      <c r="U877" s="52"/>
      <c r="V877" s="52"/>
      <c r="W877" s="52"/>
      <c r="X877" s="52"/>
      <c r="Y877" s="52"/>
      <c r="Z877" s="52"/>
      <c r="AA877" s="52"/>
      <c r="AB877" s="52"/>
      <c r="AC877" s="52"/>
      <c r="AD877" s="52"/>
      <c r="AE877" s="52"/>
      <c r="AF877" s="52"/>
      <c r="AG877" s="52"/>
      <c r="AH877" s="52"/>
      <c r="AI877" s="52"/>
      <c r="AJ877" s="52"/>
      <c r="AK877" s="52"/>
      <c r="AL877" s="52"/>
      <c r="AM877" s="52"/>
      <c r="AN877" s="52"/>
      <c r="AO877" s="52"/>
      <c r="AP877" s="52"/>
      <c r="AQ877" s="52"/>
      <c r="AR877" s="52"/>
      <c r="AS877" s="52"/>
      <c r="AT877" s="52"/>
      <c r="AU877" s="52"/>
      <c r="AV877" s="52"/>
      <c r="AW877" s="52"/>
      <c r="AX877" s="52"/>
      <c r="AY877" s="52"/>
      <c r="AZ877" s="52"/>
      <c r="BA877" s="52"/>
      <c r="BB877" s="52"/>
    </row>
    <row r="878" spans="1:54">
      <c r="A878" s="52"/>
      <c r="B878" s="52"/>
      <c r="C878" s="52"/>
      <c r="D878" s="52"/>
      <c r="E878" s="52"/>
      <c r="F878" s="52"/>
      <c r="G878" s="52"/>
      <c r="H878" s="52"/>
      <c r="I878" s="52"/>
      <c r="J878" s="52"/>
      <c r="K878" s="52"/>
      <c r="L878" s="52"/>
      <c r="M878" s="52"/>
      <c r="N878" s="52"/>
      <c r="O878" s="52"/>
      <c r="P878" s="52"/>
      <c r="Q878" s="52"/>
      <c r="R878" s="52"/>
      <c r="S878" s="52"/>
      <c r="T878" s="52"/>
      <c r="U878" s="52"/>
      <c r="V878" s="52"/>
      <c r="W878" s="52"/>
      <c r="X878" s="52"/>
      <c r="Y878" s="52"/>
      <c r="Z878" s="52"/>
      <c r="AA878" s="52"/>
      <c r="AB878" s="52"/>
      <c r="AC878" s="52"/>
      <c r="AD878" s="52"/>
      <c r="AE878" s="52"/>
      <c r="AF878" s="52"/>
      <c r="AG878" s="52"/>
      <c r="AH878" s="52"/>
      <c r="AI878" s="52"/>
      <c r="AJ878" s="52"/>
      <c r="AK878" s="52"/>
      <c r="AL878" s="52"/>
      <c r="AM878" s="52"/>
      <c r="AN878" s="52"/>
      <c r="AO878" s="52"/>
      <c r="AP878" s="52"/>
      <c r="AQ878" s="52"/>
      <c r="AR878" s="52"/>
      <c r="AS878" s="52"/>
      <c r="AT878" s="52"/>
      <c r="AU878" s="52"/>
      <c r="AV878" s="52"/>
      <c r="AW878" s="52"/>
      <c r="AX878" s="52"/>
      <c r="AY878" s="52"/>
      <c r="AZ878" s="52"/>
      <c r="BA878" s="52"/>
      <c r="BB878" s="52"/>
    </row>
    <row r="879" spans="1:54">
      <c r="A879" s="52"/>
      <c r="B879" s="52"/>
      <c r="C879" s="52"/>
      <c r="D879" s="52"/>
      <c r="E879" s="52"/>
      <c r="F879" s="52"/>
      <c r="G879" s="52"/>
      <c r="H879" s="52"/>
      <c r="I879" s="52"/>
      <c r="J879" s="52"/>
      <c r="K879" s="52"/>
      <c r="L879" s="52"/>
      <c r="M879" s="52"/>
      <c r="N879" s="52"/>
      <c r="O879" s="52"/>
      <c r="P879" s="52"/>
      <c r="Q879" s="52"/>
      <c r="R879" s="52"/>
      <c r="S879" s="52"/>
      <c r="T879" s="52"/>
      <c r="U879" s="52"/>
      <c r="V879" s="52"/>
      <c r="W879" s="52"/>
      <c r="X879" s="52"/>
      <c r="Y879" s="52"/>
      <c r="Z879" s="52"/>
      <c r="AA879" s="52"/>
      <c r="AB879" s="52"/>
      <c r="AC879" s="52"/>
      <c r="AD879" s="52"/>
      <c r="AE879" s="52"/>
      <c r="AF879" s="52"/>
      <c r="AG879" s="52"/>
      <c r="AH879" s="52"/>
      <c r="AI879" s="52"/>
      <c r="AJ879" s="52"/>
      <c r="AK879" s="52"/>
      <c r="AL879" s="52"/>
      <c r="AM879" s="52"/>
      <c r="AN879" s="52"/>
      <c r="AO879" s="52"/>
      <c r="AP879" s="52"/>
      <c r="AQ879" s="52"/>
      <c r="AR879" s="52"/>
      <c r="AS879" s="52"/>
      <c r="AT879" s="52"/>
      <c r="AU879" s="52"/>
      <c r="AV879" s="52"/>
      <c r="AW879" s="52"/>
      <c r="AX879" s="52"/>
      <c r="AY879" s="52"/>
      <c r="AZ879" s="52"/>
      <c r="BA879" s="52"/>
      <c r="BB879" s="52"/>
    </row>
    <row r="880" spans="1:54">
      <c r="A880" s="52"/>
      <c r="B880" s="52"/>
      <c r="C880" s="52"/>
      <c r="D880" s="52"/>
      <c r="E880" s="52"/>
      <c r="F880" s="52"/>
      <c r="G880" s="52"/>
      <c r="H880" s="52"/>
      <c r="I880" s="52"/>
      <c r="J880" s="52"/>
      <c r="K880" s="52"/>
      <c r="L880" s="52"/>
      <c r="M880" s="52"/>
      <c r="N880" s="52"/>
      <c r="O880" s="52"/>
      <c r="P880" s="52"/>
      <c r="Q880" s="52"/>
      <c r="R880" s="52"/>
      <c r="S880" s="52"/>
      <c r="T880" s="52"/>
      <c r="U880" s="52"/>
      <c r="V880" s="52"/>
      <c r="W880" s="52"/>
      <c r="X880" s="52"/>
      <c r="Y880" s="52"/>
      <c r="Z880" s="52"/>
      <c r="AA880" s="52"/>
      <c r="AB880" s="52"/>
      <c r="AC880" s="52"/>
      <c r="AD880" s="52"/>
      <c r="AE880" s="52"/>
      <c r="AF880" s="52"/>
      <c r="AG880" s="52"/>
      <c r="AH880" s="52"/>
      <c r="AI880" s="52"/>
      <c r="AJ880" s="52"/>
      <c r="AK880" s="52"/>
      <c r="AL880" s="52"/>
      <c r="AM880" s="52"/>
      <c r="AN880" s="52"/>
      <c r="AO880" s="52"/>
      <c r="AP880" s="52"/>
      <c r="AQ880" s="52"/>
      <c r="AR880" s="52"/>
      <c r="AS880" s="52"/>
      <c r="AT880" s="52"/>
      <c r="AU880" s="52"/>
      <c r="AV880" s="52"/>
      <c r="AW880" s="52"/>
      <c r="AX880" s="52"/>
      <c r="AY880" s="52"/>
      <c r="AZ880" s="52"/>
      <c r="BA880" s="52"/>
      <c r="BB880" s="52"/>
    </row>
    <row r="881" spans="1:54">
      <c r="A881" s="52"/>
      <c r="B881" s="52"/>
      <c r="C881" s="52"/>
      <c r="D881" s="52"/>
      <c r="E881" s="52"/>
      <c r="F881" s="52"/>
      <c r="G881" s="52"/>
      <c r="H881" s="52"/>
      <c r="I881" s="52"/>
      <c r="J881" s="52"/>
      <c r="K881" s="52"/>
      <c r="L881" s="52"/>
      <c r="M881" s="52"/>
      <c r="N881" s="52"/>
      <c r="O881" s="52"/>
      <c r="P881" s="52"/>
      <c r="Q881" s="52"/>
      <c r="R881" s="52"/>
      <c r="S881" s="52"/>
      <c r="T881" s="52"/>
      <c r="U881" s="52"/>
      <c r="V881" s="52"/>
      <c r="W881" s="52"/>
      <c r="X881" s="52"/>
      <c r="Y881" s="52"/>
      <c r="Z881" s="52"/>
      <c r="AA881" s="52"/>
      <c r="AB881" s="52"/>
      <c r="AC881" s="52"/>
      <c r="AD881" s="52"/>
      <c r="AE881" s="52"/>
      <c r="AF881" s="52"/>
      <c r="AG881" s="52"/>
      <c r="AH881" s="52"/>
      <c r="AI881" s="52"/>
      <c r="AJ881" s="52"/>
      <c r="AK881" s="52"/>
      <c r="AL881" s="52"/>
      <c r="AM881" s="52"/>
      <c r="AN881" s="52"/>
      <c r="AO881" s="52"/>
      <c r="AP881" s="52"/>
      <c r="AQ881" s="52"/>
      <c r="AR881" s="52"/>
      <c r="AS881" s="52"/>
      <c r="AT881" s="52"/>
      <c r="AU881" s="52"/>
      <c r="AV881" s="52"/>
      <c r="AW881" s="52"/>
      <c r="AX881" s="52"/>
      <c r="AY881" s="52"/>
      <c r="AZ881" s="52"/>
      <c r="BA881" s="52"/>
      <c r="BB881" s="52"/>
    </row>
    <row r="882" spans="1:54">
      <c r="A882" s="52"/>
      <c r="B882" s="52"/>
      <c r="C882" s="52"/>
      <c r="D882" s="52"/>
      <c r="E882" s="52"/>
      <c r="F882" s="52"/>
      <c r="G882" s="52"/>
      <c r="H882" s="52"/>
      <c r="I882" s="52"/>
      <c r="J882" s="52"/>
      <c r="K882" s="52"/>
      <c r="L882" s="52"/>
      <c r="M882" s="52"/>
      <c r="N882" s="52"/>
      <c r="O882" s="52"/>
      <c r="P882" s="52"/>
      <c r="Q882" s="52"/>
      <c r="R882" s="52"/>
      <c r="S882" s="52"/>
      <c r="T882" s="52"/>
      <c r="U882" s="52"/>
      <c r="V882" s="52"/>
      <c r="W882" s="52"/>
      <c r="X882" s="52"/>
      <c r="Y882" s="52"/>
      <c r="Z882" s="52"/>
      <c r="AA882" s="52"/>
      <c r="AB882" s="52"/>
      <c r="AC882" s="52"/>
      <c r="AD882" s="52"/>
      <c r="AE882" s="52"/>
      <c r="AF882" s="52"/>
      <c r="AG882" s="52"/>
      <c r="AH882" s="52"/>
      <c r="AI882" s="52"/>
      <c r="AJ882" s="52"/>
      <c r="AK882" s="52"/>
      <c r="AL882" s="52"/>
      <c r="AM882" s="52"/>
      <c r="AN882" s="52"/>
      <c r="AO882" s="52"/>
      <c r="AP882" s="52"/>
      <c r="AQ882" s="52"/>
      <c r="AR882" s="52"/>
      <c r="AS882" s="52"/>
      <c r="AT882" s="52"/>
      <c r="AU882" s="52"/>
      <c r="AV882" s="52"/>
      <c r="AW882" s="52"/>
      <c r="AX882" s="52"/>
      <c r="AY882" s="52"/>
      <c r="AZ882" s="52"/>
      <c r="BA882" s="52"/>
      <c r="BB882" s="52"/>
    </row>
    <row r="883" spans="1:54">
      <c r="A883" s="52"/>
      <c r="B883" s="52"/>
      <c r="C883" s="52"/>
      <c r="D883" s="52"/>
      <c r="E883" s="52"/>
      <c r="F883" s="52"/>
      <c r="G883" s="52"/>
      <c r="H883" s="52"/>
      <c r="I883" s="52"/>
      <c r="J883" s="52"/>
      <c r="K883" s="52"/>
      <c r="L883" s="52"/>
      <c r="M883" s="52"/>
      <c r="N883" s="52"/>
      <c r="O883" s="52"/>
      <c r="P883" s="52"/>
      <c r="Q883" s="52"/>
      <c r="R883" s="52"/>
      <c r="S883" s="52"/>
      <c r="T883" s="52"/>
      <c r="U883" s="52"/>
      <c r="V883" s="52"/>
      <c r="W883" s="52"/>
      <c r="X883" s="52"/>
      <c r="Y883" s="52"/>
      <c r="Z883" s="52"/>
      <c r="AA883" s="52"/>
      <c r="AB883" s="52"/>
      <c r="AC883" s="52"/>
      <c r="AD883" s="52"/>
      <c r="AE883" s="52"/>
      <c r="AF883" s="52"/>
      <c r="AG883" s="52"/>
      <c r="AH883" s="52"/>
      <c r="AI883" s="52"/>
      <c r="AJ883" s="52"/>
      <c r="AK883" s="52"/>
      <c r="AL883" s="52"/>
      <c r="AM883" s="52"/>
      <c r="AN883" s="52"/>
      <c r="AO883" s="52"/>
      <c r="AP883" s="52"/>
      <c r="AQ883" s="52"/>
      <c r="AR883" s="52"/>
      <c r="AS883" s="52"/>
      <c r="AT883" s="52"/>
      <c r="AU883" s="52"/>
      <c r="AV883" s="52"/>
      <c r="AW883" s="52"/>
      <c r="AX883" s="52"/>
      <c r="AY883" s="52"/>
      <c r="AZ883" s="52"/>
      <c r="BA883" s="52"/>
      <c r="BB883" s="52"/>
    </row>
    <row r="884" spans="1:54">
      <c r="A884" s="52"/>
      <c r="B884" s="52"/>
      <c r="C884" s="52"/>
      <c r="D884" s="52"/>
      <c r="E884" s="52"/>
      <c r="F884" s="52"/>
      <c r="G884" s="52"/>
      <c r="H884" s="52"/>
      <c r="I884" s="52"/>
      <c r="J884" s="52"/>
      <c r="K884" s="52"/>
      <c r="L884" s="52"/>
      <c r="M884" s="52"/>
      <c r="N884" s="52"/>
      <c r="O884" s="52"/>
      <c r="P884" s="52"/>
      <c r="Q884" s="52"/>
      <c r="R884" s="52"/>
      <c r="S884" s="52"/>
      <c r="T884" s="52"/>
      <c r="U884" s="52"/>
      <c r="V884" s="52"/>
      <c r="W884" s="52"/>
      <c r="X884" s="52"/>
      <c r="Y884" s="52"/>
      <c r="Z884" s="52"/>
      <c r="AA884" s="52"/>
      <c r="AB884" s="52"/>
      <c r="AC884" s="52"/>
      <c r="AD884" s="52"/>
      <c r="AE884" s="52"/>
      <c r="AF884" s="52"/>
      <c r="AG884" s="52"/>
      <c r="AH884" s="52"/>
      <c r="AI884" s="52"/>
      <c r="AJ884" s="52"/>
      <c r="AK884" s="52"/>
      <c r="AL884" s="52"/>
      <c r="AM884" s="52"/>
      <c r="AN884" s="52"/>
      <c r="AO884" s="52"/>
      <c r="AP884" s="52"/>
      <c r="AQ884" s="52"/>
      <c r="AR884" s="52"/>
      <c r="AS884" s="52"/>
      <c r="AT884" s="52"/>
      <c r="AU884" s="52"/>
      <c r="AV884" s="52"/>
      <c r="AW884" s="52"/>
      <c r="AX884" s="52"/>
      <c r="AY884" s="52"/>
      <c r="AZ884" s="52"/>
      <c r="BA884" s="52"/>
      <c r="BB884" s="52"/>
    </row>
    <row r="885" spans="1:54">
      <c r="A885" s="52"/>
      <c r="B885" s="52"/>
      <c r="C885" s="52"/>
      <c r="D885" s="52"/>
      <c r="E885" s="52"/>
      <c r="F885" s="52"/>
      <c r="G885" s="52"/>
      <c r="H885" s="52"/>
      <c r="I885" s="52"/>
      <c r="J885" s="52"/>
      <c r="K885" s="52"/>
      <c r="L885" s="52"/>
      <c r="M885" s="52"/>
      <c r="N885" s="52"/>
      <c r="O885" s="52"/>
      <c r="P885" s="52"/>
      <c r="Q885" s="52"/>
      <c r="R885" s="52"/>
      <c r="S885" s="52"/>
      <c r="T885" s="52"/>
      <c r="U885" s="52"/>
      <c r="V885" s="52"/>
      <c r="W885" s="52"/>
      <c r="X885" s="52"/>
      <c r="Y885" s="52"/>
      <c r="Z885" s="52"/>
      <c r="AA885" s="52"/>
      <c r="AB885" s="52"/>
      <c r="AC885" s="52"/>
      <c r="AD885" s="52"/>
      <c r="AE885" s="52"/>
      <c r="AF885" s="52"/>
      <c r="AG885" s="52"/>
      <c r="AH885" s="52"/>
      <c r="AI885" s="52"/>
      <c r="AJ885" s="52"/>
      <c r="AK885" s="52"/>
      <c r="AL885" s="52"/>
      <c r="AM885" s="52"/>
      <c r="AN885" s="52"/>
      <c r="AO885" s="52"/>
      <c r="AP885" s="52"/>
      <c r="AQ885" s="52"/>
      <c r="AR885" s="52"/>
      <c r="AS885" s="52"/>
      <c r="AT885" s="52"/>
      <c r="AU885" s="52"/>
      <c r="AV885" s="52"/>
      <c r="AW885" s="52"/>
      <c r="AX885" s="52"/>
      <c r="AY885" s="52"/>
      <c r="AZ885" s="52"/>
      <c r="BA885" s="52"/>
      <c r="BB885" s="52"/>
    </row>
    <row r="886" spans="1:54">
      <c r="A886" s="52"/>
      <c r="B886" s="52"/>
      <c r="C886" s="52"/>
      <c r="D886" s="52"/>
      <c r="E886" s="52"/>
      <c r="F886" s="52"/>
      <c r="G886" s="52"/>
      <c r="H886" s="52"/>
      <c r="I886" s="52"/>
      <c r="J886" s="52"/>
      <c r="K886" s="52"/>
      <c r="L886" s="52"/>
      <c r="M886" s="52"/>
      <c r="N886" s="52"/>
      <c r="O886" s="52"/>
      <c r="P886" s="52"/>
      <c r="Q886" s="52"/>
      <c r="R886" s="52"/>
      <c r="S886" s="52"/>
      <c r="T886" s="52"/>
      <c r="U886" s="52"/>
      <c r="V886" s="52"/>
      <c r="W886" s="52"/>
      <c r="X886" s="52"/>
      <c r="Y886" s="52"/>
      <c r="Z886" s="52"/>
      <c r="AA886" s="52"/>
      <c r="AB886" s="52"/>
      <c r="AC886" s="52"/>
      <c r="AD886" s="52"/>
      <c r="AE886" s="52"/>
      <c r="AF886" s="52"/>
      <c r="AG886" s="52"/>
      <c r="AH886" s="52"/>
      <c r="AI886" s="52"/>
      <c r="AJ886" s="52"/>
      <c r="AK886" s="52"/>
      <c r="AL886" s="52"/>
      <c r="AM886" s="52"/>
      <c r="AN886" s="52"/>
      <c r="AO886" s="52"/>
      <c r="AP886" s="52"/>
      <c r="AQ886" s="52"/>
      <c r="AR886" s="52"/>
      <c r="AS886" s="52"/>
      <c r="AT886" s="52"/>
      <c r="AU886" s="52"/>
      <c r="AV886" s="52"/>
      <c r="AW886" s="52"/>
      <c r="AX886" s="52"/>
      <c r="AY886" s="52"/>
      <c r="AZ886" s="52"/>
      <c r="BA886" s="52"/>
      <c r="BB886" s="52"/>
    </row>
    <row r="887" spans="1:54">
      <c r="A887" s="52"/>
      <c r="B887" s="52"/>
      <c r="C887" s="52"/>
      <c r="D887" s="52"/>
      <c r="E887" s="52"/>
      <c r="F887" s="52"/>
      <c r="G887" s="52"/>
      <c r="H887" s="52"/>
      <c r="I887" s="52"/>
      <c r="J887" s="52"/>
      <c r="K887" s="52"/>
      <c r="L887" s="52"/>
      <c r="M887" s="52"/>
      <c r="N887" s="52"/>
      <c r="O887" s="52"/>
      <c r="P887" s="52"/>
      <c r="Q887" s="52"/>
      <c r="R887" s="52"/>
      <c r="S887" s="52"/>
      <c r="T887" s="52"/>
      <c r="U887" s="52"/>
      <c r="V887" s="52"/>
      <c r="W887" s="52"/>
      <c r="X887" s="52"/>
      <c r="Y887" s="52"/>
      <c r="Z887" s="52"/>
      <c r="AA887" s="52"/>
      <c r="AB887" s="52"/>
      <c r="AC887" s="52"/>
      <c r="AD887" s="52"/>
      <c r="AE887" s="52"/>
      <c r="AF887" s="52"/>
      <c r="AG887" s="52"/>
      <c r="AH887" s="52"/>
      <c r="AI887" s="52"/>
      <c r="AJ887" s="52"/>
      <c r="AK887" s="52"/>
      <c r="AL887" s="52"/>
      <c r="AM887" s="52"/>
      <c r="AN887" s="52"/>
      <c r="AO887" s="52"/>
      <c r="AP887" s="52"/>
      <c r="AQ887" s="52"/>
      <c r="AR887" s="52"/>
      <c r="AS887" s="52"/>
      <c r="AT887" s="52"/>
      <c r="AU887" s="52"/>
      <c r="AV887" s="52"/>
      <c r="AW887" s="52"/>
      <c r="AX887" s="52"/>
      <c r="AY887" s="52"/>
      <c r="AZ887" s="52"/>
      <c r="BA887" s="52"/>
      <c r="BB887" s="52"/>
    </row>
    <row r="888" spans="1:54">
      <c r="A888" s="52"/>
      <c r="B888" s="52"/>
      <c r="C888" s="52"/>
      <c r="D888" s="52"/>
      <c r="E888" s="52"/>
      <c r="F888" s="52"/>
      <c r="G888" s="52"/>
      <c r="H888" s="52"/>
      <c r="I888" s="52"/>
      <c r="J888" s="52"/>
      <c r="K888" s="52"/>
      <c r="L888" s="52"/>
      <c r="M888" s="52"/>
      <c r="N888" s="52"/>
      <c r="O888" s="52"/>
      <c r="P888" s="52"/>
      <c r="Q888" s="52"/>
      <c r="R888" s="52"/>
      <c r="S888" s="52"/>
      <c r="T888" s="52"/>
      <c r="U888" s="52"/>
      <c r="V888" s="52"/>
      <c r="W888" s="52"/>
      <c r="X888" s="52"/>
      <c r="Y888" s="52"/>
      <c r="Z888" s="52"/>
      <c r="AA888" s="52"/>
      <c r="AB888" s="52"/>
      <c r="AC888" s="52"/>
      <c r="AD888" s="52"/>
      <c r="AE888" s="52"/>
      <c r="AF888" s="52"/>
      <c r="AG888" s="52"/>
      <c r="AH888" s="52"/>
      <c r="AI888" s="52"/>
      <c r="AJ888" s="52"/>
      <c r="AK888" s="52"/>
      <c r="AL888" s="52"/>
      <c r="AM888" s="52"/>
      <c r="AN888" s="52"/>
      <c r="AO888" s="52"/>
      <c r="AP888" s="52"/>
      <c r="AQ888" s="52"/>
      <c r="AR888" s="52"/>
      <c r="AS888" s="52"/>
      <c r="AT888" s="52"/>
      <c r="AU888" s="52"/>
      <c r="AV888" s="52"/>
      <c r="AW888" s="52"/>
      <c r="AX888" s="52"/>
      <c r="AY888" s="52"/>
      <c r="AZ888" s="52"/>
      <c r="BA888" s="52"/>
      <c r="BB888" s="52"/>
    </row>
    <row r="889" spans="1:54">
      <c r="A889" s="52"/>
      <c r="B889" s="52"/>
      <c r="C889" s="52"/>
      <c r="D889" s="52"/>
      <c r="E889" s="52"/>
      <c r="F889" s="52"/>
      <c r="G889" s="52"/>
      <c r="H889" s="52"/>
      <c r="I889" s="52"/>
      <c r="J889" s="52"/>
      <c r="K889" s="52"/>
      <c r="L889" s="52"/>
      <c r="M889" s="52"/>
      <c r="N889" s="52"/>
      <c r="O889" s="52"/>
      <c r="P889" s="52"/>
      <c r="Q889" s="52"/>
      <c r="R889" s="52"/>
      <c r="S889" s="52"/>
      <c r="T889" s="52"/>
      <c r="U889" s="52"/>
      <c r="V889" s="52"/>
      <c r="W889" s="52"/>
      <c r="X889" s="52"/>
      <c r="Y889" s="52"/>
      <c r="Z889" s="52"/>
      <c r="AA889" s="52"/>
      <c r="AB889" s="52"/>
      <c r="AC889" s="52"/>
      <c r="AD889" s="52"/>
      <c r="AE889" s="52"/>
      <c r="AF889" s="52"/>
      <c r="AG889" s="52"/>
      <c r="AH889" s="52"/>
      <c r="AI889" s="52"/>
      <c r="AJ889" s="52"/>
      <c r="AK889" s="52"/>
      <c r="AL889" s="52"/>
      <c r="AM889" s="52"/>
      <c r="AN889" s="52"/>
      <c r="AO889" s="52"/>
      <c r="AP889" s="52"/>
      <c r="AQ889" s="52"/>
      <c r="AR889" s="52"/>
      <c r="AS889" s="52"/>
      <c r="AT889" s="52"/>
      <c r="AU889" s="52"/>
      <c r="AV889" s="52"/>
      <c r="AW889" s="52"/>
      <c r="AX889" s="52"/>
      <c r="AY889" s="52"/>
      <c r="AZ889" s="52"/>
      <c r="BA889" s="52"/>
      <c r="BB889" s="52"/>
    </row>
    <row r="890" spans="1:54">
      <c r="A890" s="52"/>
      <c r="B890" s="52"/>
      <c r="C890" s="52"/>
      <c r="D890" s="52"/>
      <c r="E890" s="52"/>
      <c r="F890" s="52"/>
      <c r="G890" s="52"/>
      <c r="H890" s="52"/>
      <c r="I890" s="52"/>
      <c r="J890" s="52"/>
      <c r="K890" s="52"/>
      <c r="L890" s="52"/>
      <c r="M890" s="52"/>
      <c r="N890" s="52"/>
      <c r="O890" s="52"/>
      <c r="P890" s="52"/>
      <c r="Q890" s="52"/>
      <c r="R890" s="52"/>
      <c r="S890" s="52"/>
      <c r="T890" s="52"/>
      <c r="U890" s="52"/>
      <c r="V890" s="52"/>
      <c r="W890" s="52"/>
      <c r="X890" s="52"/>
      <c r="Y890" s="52"/>
      <c r="Z890" s="52"/>
      <c r="AA890" s="52"/>
      <c r="AB890" s="52"/>
      <c r="AC890" s="52"/>
      <c r="AD890" s="52"/>
      <c r="AE890" s="52"/>
      <c r="AF890" s="52"/>
      <c r="AG890" s="52"/>
      <c r="AH890" s="52"/>
      <c r="AI890" s="52"/>
      <c r="AJ890" s="52"/>
      <c r="AK890" s="52"/>
      <c r="AL890" s="52"/>
      <c r="AM890" s="52"/>
      <c r="AN890" s="52"/>
      <c r="AO890" s="52"/>
      <c r="AP890" s="52"/>
      <c r="AQ890" s="52"/>
      <c r="AR890" s="52"/>
      <c r="AS890" s="52"/>
      <c r="AT890" s="52"/>
      <c r="AU890" s="52"/>
      <c r="AV890" s="52"/>
      <c r="AW890" s="52"/>
      <c r="AX890" s="52"/>
      <c r="AY890" s="52"/>
      <c r="AZ890" s="52"/>
      <c r="BA890" s="52"/>
      <c r="BB890" s="52"/>
    </row>
    <row r="891" spans="1:54">
      <c r="A891" s="52"/>
      <c r="B891" s="52"/>
      <c r="C891" s="52"/>
      <c r="D891" s="52"/>
      <c r="E891" s="52"/>
      <c r="F891" s="52"/>
      <c r="G891" s="52"/>
      <c r="H891" s="52"/>
      <c r="I891" s="52"/>
      <c r="J891" s="52"/>
      <c r="K891" s="52"/>
      <c r="L891" s="52"/>
      <c r="M891" s="52"/>
      <c r="N891" s="52"/>
      <c r="O891" s="52"/>
      <c r="P891" s="52"/>
      <c r="Q891" s="52"/>
      <c r="R891" s="52"/>
      <c r="S891" s="52"/>
      <c r="T891" s="52"/>
      <c r="U891" s="52"/>
      <c r="V891" s="52"/>
      <c r="W891" s="52"/>
      <c r="X891" s="52"/>
      <c r="Y891" s="52"/>
      <c r="Z891" s="52"/>
      <c r="AA891" s="52"/>
      <c r="AB891" s="52"/>
      <c r="AC891" s="52"/>
      <c r="AD891" s="52"/>
      <c r="AE891" s="52"/>
      <c r="AF891" s="52"/>
      <c r="AG891" s="52"/>
      <c r="AH891" s="52"/>
      <c r="AI891" s="52"/>
      <c r="AJ891" s="52"/>
      <c r="AK891" s="52"/>
      <c r="AL891" s="52"/>
      <c r="AM891" s="52"/>
      <c r="AN891" s="52"/>
      <c r="AO891" s="52"/>
      <c r="AP891" s="52"/>
      <c r="AQ891" s="52"/>
      <c r="AR891" s="52"/>
      <c r="AS891" s="52"/>
      <c r="AT891" s="52"/>
      <c r="AU891" s="52"/>
      <c r="AV891" s="52"/>
      <c r="AW891" s="52"/>
      <c r="AX891" s="52"/>
      <c r="AY891" s="52"/>
      <c r="AZ891" s="52"/>
      <c r="BA891" s="52"/>
      <c r="BB891" s="52"/>
    </row>
    <row r="892" spans="1:54">
      <c r="A892" s="52"/>
      <c r="B892" s="52"/>
      <c r="C892" s="52"/>
      <c r="D892" s="52"/>
      <c r="E892" s="52"/>
      <c r="F892" s="52"/>
      <c r="G892" s="52"/>
      <c r="H892" s="52"/>
      <c r="I892" s="52"/>
      <c r="J892" s="52"/>
      <c r="K892" s="52"/>
      <c r="L892" s="52"/>
      <c r="M892" s="52"/>
      <c r="N892" s="52"/>
      <c r="O892" s="52"/>
      <c r="P892" s="52"/>
      <c r="Q892" s="52"/>
      <c r="R892" s="52"/>
      <c r="S892" s="52"/>
      <c r="T892" s="52"/>
      <c r="U892" s="52"/>
      <c r="V892" s="52"/>
      <c r="W892" s="52"/>
      <c r="X892" s="52"/>
      <c r="Y892" s="52"/>
      <c r="Z892" s="52"/>
      <c r="AA892" s="52"/>
      <c r="AB892" s="52"/>
      <c r="AC892" s="52"/>
      <c r="AD892" s="52"/>
      <c r="AE892" s="52"/>
      <c r="AF892" s="52"/>
      <c r="AG892" s="52"/>
      <c r="AH892" s="52"/>
      <c r="AI892" s="52"/>
      <c r="AJ892" s="52"/>
      <c r="AK892" s="52"/>
      <c r="AL892" s="52"/>
      <c r="AM892" s="52"/>
      <c r="AN892" s="52"/>
      <c r="AO892" s="52"/>
      <c r="AP892" s="52"/>
      <c r="AQ892" s="52"/>
      <c r="AR892" s="52"/>
      <c r="AS892" s="52"/>
      <c r="AT892" s="52"/>
      <c r="AU892" s="52"/>
      <c r="AV892" s="52"/>
      <c r="AW892" s="52"/>
      <c r="AX892" s="52"/>
      <c r="AY892" s="52"/>
      <c r="AZ892" s="52"/>
      <c r="BA892" s="52"/>
      <c r="BB892" s="52"/>
    </row>
    <row r="893" spans="1:54">
      <c r="A893" s="52"/>
      <c r="B893" s="52"/>
      <c r="C893" s="52"/>
      <c r="D893" s="52"/>
      <c r="E893" s="52"/>
      <c r="F893" s="52"/>
      <c r="G893" s="52"/>
      <c r="H893" s="52"/>
      <c r="I893" s="52"/>
      <c r="J893" s="52"/>
      <c r="K893" s="52"/>
      <c r="L893" s="52"/>
      <c r="M893" s="52"/>
      <c r="N893" s="52"/>
      <c r="O893" s="52"/>
      <c r="P893" s="52"/>
      <c r="Q893" s="52"/>
      <c r="R893" s="52"/>
      <c r="S893" s="52"/>
      <c r="T893" s="52"/>
      <c r="U893" s="52"/>
      <c r="V893" s="52"/>
      <c r="W893" s="52"/>
      <c r="X893" s="52"/>
      <c r="Y893" s="52"/>
      <c r="Z893" s="52"/>
      <c r="AA893" s="52"/>
      <c r="AB893" s="52"/>
      <c r="AC893" s="52"/>
      <c r="AD893" s="52"/>
      <c r="AE893" s="52"/>
      <c r="AF893" s="52"/>
      <c r="AG893" s="52"/>
      <c r="AH893" s="52"/>
      <c r="AI893" s="52"/>
      <c r="AJ893" s="52"/>
      <c r="AK893" s="52"/>
      <c r="AL893" s="52"/>
      <c r="AM893" s="52"/>
      <c r="AN893" s="52"/>
      <c r="AO893" s="52"/>
      <c r="AP893" s="52"/>
      <c r="AQ893" s="52"/>
      <c r="AR893" s="52"/>
      <c r="AS893" s="52"/>
      <c r="AT893" s="52"/>
      <c r="AU893" s="52"/>
      <c r="AV893" s="52"/>
      <c r="AW893" s="52"/>
      <c r="AX893" s="52"/>
      <c r="AY893" s="52"/>
      <c r="AZ893" s="52"/>
      <c r="BA893" s="52"/>
      <c r="BB893" s="52"/>
    </row>
    <row r="894" spans="1:54">
      <c r="A894" s="52"/>
      <c r="B894" s="52"/>
      <c r="C894" s="52"/>
      <c r="D894" s="52"/>
      <c r="E894" s="52"/>
      <c r="F894" s="52"/>
      <c r="G894" s="52"/>
      <c r="H894" s="52"/>
      <c r="I894" s="52"/>
      <c r="J894" s="52"/>
      <c r="K894" s="52"/>
      <c r="L894" s="52"/>
      <c r="M894" s="52"/>
      <c r="N894" s="52"/>
      <c r="O894" s="52"/>
      <c r="P894" s="52"/>
      <c r="Q894" s="52"/>
      <c r="R894" s="52"/>
      <c r="S894" s="52"/>
      <c r="T894" s="52"/>
      <c r="U894" s="52"/>
      <c r="V894" s="52"/>
      <c r="W894" s="52"/>
      <c r="X894" s="52"/>
      <c r="Y894" s="52"/>
      <c r="Z894" s="52"/>
      <c r="AA894" s="52"/>
      <c r="AB894" s="52"/>
      <c r="AC894" s="52"/>
      <c r="AD894" s="52"/>
      <c r="AE894" s="52"/>
      <c r="AF894" s="52"/>
      <c r="AG894" s="52"/>
      <c r="AH894" s="52"/>
      <c r="AI894" s="52"/>
      <c r="AJ894" s="52"/>
      <c r="AK894" s="52"/>
      <c r="AL894" s="52"/>
      <c r="AM894" s="52"/>
      <c r="AN894" s="52"/>
      <c r="AO894" s="52"/>
      <c r="AP894" s="52"/>
      <c r="AQ894" s="52"/>
      <c r="AR894" s="52"/>
      <c r="AS894" s="52"/>
      <c r="AT894" s="52"/>
      <c r="AU894" s="52"/>
      <c r="AV894" s="52"/>
      <c r="AW894" s="52"/>
      <c r="AX894" s="52"/>
      <c r="AY894" s="52"/>
      <c r="AZ894" s="52"/>
      <c r="BA894" s="52"/>
      <c r="BB894" s="52"/>
    </row>
    <row r="895" spans="1:54">
      <c r="A895" s="52"/>
      <c r="B895" s="52"/>
      <c r="C895" s="52"/>
      <c r="D895" s="52"/>
      <c r="E895" s="52"/>
      <c r="F895" s="52"/>
      <c r="G895" s="52"/>
      <c r="H895" s="52"/>
      <c r="I895" s="52"/>
      <c r="J895" s="52"/>
      <c r="K895" s="52"/>
      <c r="L895" s="52"/>
      <c r="M895" s="52"/>
      <c r="N895" s="52"/>
      <c r="O895" s="52"/>
      <c r="P895" s="52"/>
      <c r="Q895" s="52"/>
      <c r="R895" s="52"/>
      <c r="S895" s="52"/>
      <c r="T895" s="52"/>
      <c r="U895" s="52"/>
      <c r="V895" s="52"/>
      <c r="W895" s="52"/>
      <c r="X895" s="52"/>
      <c r="Y895" s="52"/>
      <c r="Z895" s="52"/>
      <c r="AA895" s="52"/>
      <c r="AB895" s="52"/>
      <c r="AC895" s="52"/>
      <c r="AD895" s="52"/>
      <c r="AE895" s="52"/>
      <c r="AF895" s="52"/>
      <c r="AG895" s="52"/>
      <c r="AH895" s="52"/>
      <c r="AI895" s="52"/>
      <c r="AJ895" s="52"/>
      <c r="AK895" s="52"/>
      <c r="AL895" s="52"/>
      <c r="AM895" s="52"/>
      <c r="AN895" s="52"/>
      <c r="AO895" s="52"/>
      <c r="AP895" s="52"/>
      <c r="AQ895" s="52"/>
      <c r="AR895" s="52"/>
      <c r="AS895" s="52"/>
      <c r="AT895" s="52"/>
      <c r="AU895" s="52"/>
      <c r="AV895" s="52"/>
      <c r="AW895" s="52"/>
      <c r="AX895" s="52"/>
      <c r="AY895" s="52"/>
      <c r="AZ895" s="52"/>
      <c r="BA895" s="52"/>
      <c r="BB895" s="52"/>
    </row>
    <row r="896" spans="1:54">
      <c r="A896" s="52"/>
      <c r="B896" s="52"/>
      <c r="C896" s="52"/>
      <c r="D896" s="52"/>
      <c r="E896" s="52"/>
      <c r="F896" s="52"/>
      <c r="G896" s="52"/>
      <c r="H896" s="52"/>
      <c r="I896" s="52"/>
      <c r="J896" s="52"/>
      <c r="K896" s="52"/>
      <c r="L896" s="52"/>
      <c r="M896" s="52"/>
      <c r="N896" s="52"/>
      <c r="O896" s="52"/>
      <c r="P896" s="52"/>
      <c r="Q896" s="52"/>
      <c r="R896" s="52"/>
      <c r="S896" s="52"/>
      <c r="T896" s="52"/>
      <c r="U896" s="52"/>
      <c r="V896" s="52"/>
      <c r="W896" s="52"/>
      <c r="X896" s="52"/>
      <c r="Y896" s="52"/>
      <c r="Z896" s="52"/>
      <c r="AA896" s="52"/>
      <c r="AB896" s="52"/>
      <c r="AC896" s="52"/>
      <c r="AD896" s="52"/>
      <c r="AE896" s="52"/>
      <c r="AF896" s="52"/>
      <c r="AG896" s="52"/>
      <c r="AH896" s="52"/>
      <c r="AI896" s="52"/>
      <c r="AJ896" s="52"/>
      <c r="AK896" s="52"/>
      <c r="AL896" s="52"/>
      <c r="AM896" s="52"/>
      <c r="AN896" s="52"/>
      <c r="AO896" s="52"/>
      <c r="AP896" s="52"/>
      <c r="AQ896" s="52"/>
      <c r="AR896" s="52"/>
      <c r="AS896" s="52"/>
      <c r="AT896" s="52"/>
      <c r="AU896" s="52"/>
      <c r="AV896" s="52"/>
      <c r="AW896" s="52"/>
      <c r="AX896" s="52"/>
      <c r="AY896" s="52"/>
      <c r="AZ896" s="52"/>
      <c r="BA896" s="52"/>
      <c r="BB896" s="52"/>
    </row>
    <row r="897" spans="1:54">
      <c r="A897" s="52"/>
      <c r="B897" s="52"/>
      <c r="C897" s="52"/>
      <c r="D897" s="52"/>
      <c r="E897" s="52"/>
      <c r="F897" s="52"/>
      <c r="G897" s="52"/>
      <c r="H897" s="52"/>
      <c r="I897" s="52"/>
      <c r="J897" s="52"/>
      <c r="K897" s="52"/>
      <c r="L897" s="52"/>
      <c r="M897" s="52"/>
      <c r="N897" s="52"/>
      <c r="O897" s="52"/>
      <c r="P897" s="52"/>
      <c r="Q897" s="52"/>
      <c r="R897" s="52"/>
      <c r="S897" s="52"/>
      <c r="T897" s="52"/>
      <c r="U897" s="52"/>
      <c r="V897" s="52"/>
      <c r="W897" s="52"/>
      <c r="X897" s="52"/>
      <c r="Y897" s="52"/>
      <c r="Z897" s="52"/>
      <c r="AA897" s="52"/>
      <c r="AB897" s="52"/>
      <c r="AC897" s="52"/>
      <c r="AD897" s="52"/>
      <c r="AE897" s="52"/>
      <c r="AF897" s="52"/>
      <c r="AG897" s="52"/>
      <c r="AH897" s="52"/>
      <c r="AI897" s="52"/>
      <c r="AJ897" s="52"/>
      <c r="AK897" s="52"/>
      <c r="AL897" s="52"/>
      <c r="AM897" s="52"/>
      <c r="AN897" s="52"/>
      <c r="AO897" s="52"/>
      <c r="AP897" s="52"/>
      <c r="AQ897" s="52"/>
      <c r="AR897" s="52"/>
      <c r="AS897" s="52"/>
      <c r="AT897" s="52"/>
      <c r="AU897" s="52"/>
      <c r="AV897" s="52"/>
      <c r="AW897" s="52"/>
      <c r="AX897" s="52"/>
      <c r="AY897" s="52"/>
      <c r="AZ897" s="52"/>
      <c r="BA897" s="52"/>
      <c r="BB897" s="52"/>
    </row>
    <row r="898" spans="1:54">
      <c r="A898" s="52"/>
      <c r="B898" s="52"/>
      <c r="C898" s="52"/>
      <c r="D898" s="52"/>
      <c r="E898" s="52"/>
      <c r="F898" s="52"/>
      <c r="G898" s="52"/>
      <c r="H898" s="52"/>
      <c r="I898" s="52"/>
      <c r="J898" s="52"/>
      <c r="K898" s="52"/>
      <c r="L898" s="52"/>
      <c r="M898" s="52"/>
      <c r="N898" s="52"/>
      <c r="O898" s="52"/>
      <c r="P898" s="52"/>
      <c r="Q898" s="52"/>
      <c r="R898" s="52"/>
      <c r="S898" s="52"/>
      <c r="T898" s="52"/>
      <c r="U898" s="52"/>
      <c r="V898" s="52"/>
      <c r="W898" s="52"/>
      <c r="X898" s="52"/>
      <c r="Y898" s="52"/>
      <c r="Z898" s="52"/>
      <c r="AA898" s="52"/>
      <c r="AB898" s="52"/>
      <c r="AC898" s="52"/>
      <c r="AD898" s="52"/>
      <c r="AE898" s="52"/>
      <c r="AF898" s="52"/>
      <c r="AG898" s="52"/>
      <c r="AH898" s="52"/>
      <c r="AI898" s="52"/>
      <c r="AJ898" s="52"/>
      <c r="AK898" s="52"/>
      <c r="AL898" s="52"/>
      <c r="AM898" s="52"/>
      <c r="AN898" s="52"/>
      <c r="AO898" s="52"/>
      <c r="AP898" s="52"/>
      <c r="AQ898" s="52"/>
      <c r="AR898" s="52"/>
      <c r="AS898" s="52"/>
      <c r="AT898" s="52"/>
      <c r="AU898" s="52"/>
      <c r="AV898" s="52"/>
      <c r="AW898" s="52"/>
      <c r="AX898" s="52"/>
      <c r="AY898" s="52"/>
      <c r="AZ898" s="52"/>
      <c r="BA898" s="52"/>
      <c r="BB898" s="52"/>
    </row>
    <row r="899" spans="1:54">
      <c r="A899" s="52"/>
      <c r="B899" s="52"/>
      <c r="C899" s="52"/>
      <c r="D899" s="52"/>
      <c r="E899" s="52"/>
      <c r="F899" s="52"/>
      <c r="G899" s="52"/>
      <c r="H899" s="52"/>
      <c r="I899" s="52"/>
      <c r="J899" s="52"/>
      <c r="K899" s="52"/>
      <c r="L899" s="52"/>
      <c r="M899" s="52"/>
      <c r="N899" s="52"/>
      <c r="O899" s="52"/>
      <c r="P899" s="52"/>
      <c r="Q899" s="52"/>
      <c r="R899" s="52"/>
      <c r="S899" s="52"/>
      <c r="T899" s="52"/>
      <c r="U899" s="52"/>
      <c r="V899" s="52"/>
      <c r="W899" s="52"/>
      <c r="X899" s="52"/>
      <c r="Y899" s="52"/>
      <c r="Z899" s="52"/>
      <c r="AA899" s="52"/>
      <c r="AB899" s="52"/>
      <c r="AC899" s="52"/>
      <c r="AD899" s="52"/>
      <c r="AE899" s="52"/>
      <c r="AF899" s="52"/>
      <c r="AG899" s="52"/>
      <c r="AH899" s="52"/>
      <c r="AI899" s="52"/>
      <c r="AJ899" s="52"/>
      <c r="AK899" s="52"/>
      <c r="AL899" s="52"/>
      <c r="AM899" s="52"/>
      <c r="AN899" s="52"/>
      <c r="AO899" s="52"/>
      <c r="AP899" s="52"/>
      <c r="AQ899" s="52"/>
      <c r="AR899" s="52"/>
      <c r="AS899" s="52"/>
      <c r="AT899" s="52"/>
      <c r="AU899" s="52"/>
      <c r="AV899" s="52"/>
      <c r="AW899" s="52"/>
      <c r="AX899" s="52"/>
      <c r="AY899" s="52"/>
      <c r="AZ899" s="52"/>
      <c r="BA899" s="52"/>
      <c r="BB899" s="52"/>
    </row>
    <row r="900" spans="1:54">
      <c r="A900" s="52"/>
      <c r="B900" s="52"/>
      <c r="C900" s="52"/>
      <c r="D900" s="52"/>
      <c r="E900" s="52"/>
      <c r="F900" s="52"/>
      <c r="G900" s="52"/>
      <c r="H900" s="52"/>
      <c r="I900" s="52"/>
      <c r="J900" s="52"/>
      <c r="K900" s="52"/>
      <c r="L900" s="52"/>
      <c r="M900" s="52"/>
      <c r="N900" s="52"/>
      <c r="O900" s="52"/>
      <c r="P900" s="52"/>
      <c r="Q900" s="52"/>
      <c r="R900" s="52"/>
      <c r="S900" s="52"/>
      <c r="T900" s="52"/>
      <c r="U900" s="52"/>
      <c r="V900" s="52"/>
      <c r="W900" s="52"/>
      <c r="X900" s="52"/>
      <c r="Y900" s="52"/>
      <c r="Z900" s="52"/>
      <c r="AA900" s="52"/>
      <c r="AB900" s="52"/>
      <c r="AC900" s="52"/>
      <c r="AD900" s="52"/>
      <c r="AE900" s="52"/>
      <c r="AF900" s="52"/>
      <c r="AG900" s="52"/>
      <c r="AH900" s="52"/>
      <c r="AI900" s="52"/>
      <c r="AJ900" s="52"/>
      <c r="AK900" s="52"/>
      <c r="AL900" s="52"/>
      <c r="AM900" s="52"/>
      <c r="AN900" s="52"/>
      <c r="AO900" s="52"/>
      <c r="AP900" s="52"/>
      <c r="AQ900" s="52"/>
      <c r="AR900" s="52"/>
      <c r="AS900" s="52"/>
      <c r="AT900" s="52"/>
      <c r="AU900" s="52"/>
      <c r="AV900" s="52"/>
      <c r="AW900" s="52"/>
      <c r="AX900" s="52"/>
      <c r="AY900" s="52"/>
      <c r="AZ900" s="52"/>
      <c r="BA900" s="52"/>
      <c r="BB900" s="52"/>
    </row>
    <row r="901" spans="1:54">
      <c r="A901" s="52"/>
      <c r="B901" s="52"/>
      <c r="C901" s="52"/>
      <c r="D901" s="52"/>
      <c r="E901" s="52"/>
      <c r="F901" s="52"/>
      <c r="G901" s="52"/>
      <c r="H901" s="52"/>
      <c r="I901" s="52"/>
      <c r="J901" s="52"/>
      <c r="K901" s="52"/>
      <c r="L901" s="52"/>
      <c r="M901" s="52"/>
      <c r="N901" s="52"/>
      <c r="O901" s="52"/>
      <c r="P901" s="52"/>
      <c r="Q901" s="52"/>
      <c r="R901" s="52"/>
      <c r="S901" s="52"/>
      <c r="T901" s="52"/>
      <c r="U901" s="52"/>
      <c r="V901" s="52"/>
      <c r="W901" s="52"/>
      <c r="X901" s="52"/>
      <c r="Y901" s="52"/>
      <c r="Z901" s="52"/>
      <c r="AA901" s="52"/>
      <c r="AB901" s="52"/>
      <c r="AC901" s="52"/>
      <c r="AD901" s="52"/>
      <c r="AE901" s="52"/>
      <c r="AF901" s="52"/>
      <c r="AG901" s="52"/>
      <c r="AH901" s="52"/>
      <c r="AI901" s="52"/>
      <c r="AJ901" s="52"/>
      <c r="AK901" s="52"/>
      <c r="AL901" s="52"/>
      <c r="AM901" s="52"/>
      <c r="AN901" s="52"/>
      <c r="AO901" s="52"/>
      <c r="AP901" s="52"/>
      <c r="AQ901" s="52"/>
      <c r="AR901" s="52"/>
      <c r="AS901" s="52"/>
      <c r="AT901" s="52"/>
      <c r="AU901" s="52"/>
      <c r="AV901" s="52"/>
      <c r="AW901" s="52"/>
      <c r="AX901" s="52"/>
      <c r="AY901" s="52"/>
      <c r="AZ901" s="52"/>
      <c r="BA901" s="52"/>
      <c r="BB901" s="52"/>
    </row>
    <row r="902" spans="1:54">
      <c r="A902" s="52"/>
      <c r="B902" s="52"/>
      <c r="C902" s="52"/>
      <c r="D902" s="52"/>
      <c r="E902" s="52"/>
      <c r="F902" s="52"/>
      <c r="G902" s="52"/>
      <c r="H902" s="52"/>
      <c r="I902" s="52"/>
      <c r="J902" s="52"/>
      <c r="K902" s="52"/>
      <c r="L902" s="52"/>
      <c r="M902" s="52"/>
      <c r="N902" s="52"/>
      <c r="O902" s="52"/>
      <c r="P902" s="52"/>
      <c r="Q902" s="52"/>
      <c r="R902" s="52"/>
      <c r="S902" s="52"/>
      <c r="T902" s="52"/>
      <c r="U902" s="52"/>
      <c r="V902" s="52"/>
      <c r="W902" s="52"/>
      <c r="X902" s="52"/>
      <c r="Y902" s="52"/>
      <c r="Z902" s="52"/>
      <c r="AA902" s="52"/>
      <c r="AB902" s="52"/>
      <c r="AC902" s="52"/>
      <c r="AD902" s="52"/>
      <c r="AE902" s="52"/>
      <c r="AF902" s="52"/>
      <c r="AG902" s="52"/>
      <c r="AH902" s="52"/>
      <c r="AI902" s="52"/>
      <c r="AJ902" s="52"/>
      <c r="AK902" s="52"/>
      <c r="AL902" s="52"/>
      <c r="AM902" s="52"/>
      <c r="AN902" s="52"/>
      <c r="AO902" s="52"/>
      <c r="AP902" s="52"/>
      <c r="AQ902" s="52"/>
      <c r="AR902" s="52"/>
      <c r="AS902" s="52"/>
      <c r="AT902" s="52"/>
      <c r="AU902" s="52"/>
      <c r="AV902" s="52"/>
      <c r="AW902" s="52"/>
      <c r="AX902" s="52"/>
      <c r="AY902" s="52"/>
      <c r="AZ902" s="52"/>
      <c r="BA902" s="52"/>
      <c r="BB902" s="52"/>
    </row>
    <row r="903" spans="1:54">
      <c r="A903" s="52"/>
      <c r="B903" s="52"/>
      <c r="C903" s="52"/>
      <c r="D903" s="52"/>
      <c r="E903" s="52"/>
      <c r="F903" s="52"/>
      <c r="G903" s="52"/>
      <c r="H903" s="52"/>
      <c r="I903" s="52"/>
      <c r="J903" s="52"/>
      <c r="K903" s="52"/>
      <c r="L903" s="52"/>
      <c r="M903" s="52"/>
      <c r="N903" s="52"/>
      <c r="O903" s="52"/>
      <c r="P903" s="52"/>
      <c r="Q903" s="52"/>
      <c r="R903" s="52"/>
      <c r="S903" s="52"/>
      <c r="T903" s="52"/>
      <c r="U903" s="52"/>
      <c r="V903" s="52"/>
      <c r="W903" s="52"/>
      <c r="X903" s="52"/>
      <c r="Y903" s="52"/>
      <c r="Z903" s="52"/>
      <c r="AA903" s="52"/>
      <c r="AB903" s="52"/>
      <c r="AC903" s="52"/>
      <c r="AD903" s="52"/>
      <c r="AE903" s="52"/>
      <c r="AF903" s="52"/>
      <c r="AG903" s="52"/>
      <c r="AH903" s="52"/>
      <c r="AI903" s="52"/>
      <c r="AJ903" s="52"/>
      <c r="AK903" s="52"/>
      <c r="AL903" s="52"/>
      <c r="AM903" s="52"/>
      <c r="AN903" s="52"/>
      <c r="AO903" s="52"/>
      <c r="AP903" s="52"/>
      <c r="AQ903" s="52"/>
      <c r="AR903" s="52"/>
      <c r="AS903" s="52"/>
      <c r="AT903" s="52"/>
      <c r="AU903" s="52"/>
      <c r="AV903" s="52"/>
      <c r="AW903" s="52"/>
      <c r="AX903" s="52"/>
      <c r="AY903" s="52"/>
      <c r="AZ903" s="52"/>
      <c r="BA903" s="52"/>
      <c r="BB903" s="52"/>
    </row>
    <row r="904" spans="1:54">
      <c r="A904" s="52"/>
      <c r="B904" s="52"/>
      <c r="C904" s="52"/>
      <c r="D904" s="52"/>
      <c r="E904" s="52"/>
      <c r="F904" s="52"/>
      <c r="G904" s="52"/>
      <c r="H904" s="52"/>
      <c r="I904" s="52"/>
      <c r="J904" s="52"/>
      <c r="K904" s="52"/>
      <c r="L904" s="52"/>
      <c r="M904" s="52"/>
      <c r="N904" s="52"/>
      <c r="O904" s="52"/>
      <c r="P904" s="52"/>
      <c r="Q904" s="52"/>
      <c r="R904" s="52"/>
      <c r="S904" s="52"/>
      <c r="T904" s="52"/>
      <c r="U904" s="52"/>
      <c r="V904" s="52"/>
      <c r="W904" s="52"/>
      <c r="X904" s="52"/>
      <c r="Y904" s="52"/>
      <c r="Z904" s="52"/>
      <c r="AA904" s="52"/>
      <c r="AB904" s="52"/>
      <c r="AC904" s="52"/>
      <c r="AD904" s="52"/>
      <c r="AE904" s="52"/>
      <c r="AF904" s="52"/>
      <c r="AG904" s="52"/>
      <c r="AH904" s="52"/>
      <c r="AI904" s="52"/>
      <c r="AJ904" s="52"/>
      <c r="AK904" s="52"/>
      <c r="AL904" s="52"/>
      <c r="AM904" s="52"/>
      <c r="AN904" s="52"/>
      <c r="AO904" s="52"/>
      <c r="AP904" s="52"/>
      <c r="AQ904" s="52"/>
      <c r="AR904" s="52"/>
      <c r="AS904" s="52"/>
      <c r="AT904" s="52"/>
      <c r="AU904" s="52"/>
      <c r="AV904" s="52"/>
      <c r="AW904" s="52"/>
      <c r="AX904" s="52"/>
      <c r="AY904" s="52"/>
      <c r="AZ904" s="52"/>
      <c r="BA904" s="52"/>
      <c r="BB904" s="52"/>
    </row>
    <row r="905" spans="1:54">
      <c r="A905" s="52"/>
      <c r="B905" s="52"/>
      <c r="C905" s="52"/>
      <c r="D905" s="52"/>
      <c r="E905" s="52"/>
      <c r="F905" s="52"/>
      <c r="G905" s="52"/>
      <c r="H905" s="52"/>
      <c r="I905" s="52"/>
      <c r="J905" s="52"/>
      <c r="K905" s="52"/>
      <c r="L905" s="52"/>
      <c r="M905" s="52"/>
      <c r="N905" s="52"/>
      <c r="O905" s="52"/>
      <c r="P905" s="52"/>
      <c r="Q905" s="52"/>
      <c r="R905" s="52"/>
      <c r="S905" s="52"/>
      <c r="T905" s="52"/>
      <c r="U905" s="52"/>
      <c r="V905" s="52"/>
      <c r="W905" s="52"/>
      <c r="X905" s="52"/>
      <c r="Y905" s="52"/>
      <c r="Z905" s="52"/>
      <c r="AA905" s="52"/>
      <c r="AB905" s="52"/>
      <c r="AC905" s="52"/>
      <c r="AD905" s="52"/>
      <c r="AE905" s="52"/>
      <c r="AF905" s="52"/>
      <c r="AG905" s="52"/>
      <c r="AH905" s="52"/>
      <c r="AI905" s="52"/>
      <c r="AJ905" s="52"/>
      <c r="AK905" s="52"/>
      <c r="AL905" s="52"/>
      <c r="AM905" s="52"/>
      <c r="AN905" s="52"/>
      <c r="AO905" s="52"/>
      <c r="AP905" s="52"/>
      <c r="AQ905" s="52"/>
      <c r="AR905" s="52"/>
      <c r="AS905" s="52"/>
      <c r="AT905" s="52"/>
      <c r="AU905" s="52"/>
      <c r="AV905" s="52"/>
      <c r="AW905" s="52"/>
      <c r="AX905" s="52"/>
      <c r="AY905" s="52"/>
      <c r="AZ905" s="52"/>
      <c r="BA905" s="52"/>
      <c r="BB905" s="52"/>
    </row>
    <row r="906" spans="1:54">
      <c r="A906" s="52"/>
      <c r="B906" s="52"/>
      <c r="C906" s="52"/>
      <c r="D906" s="52"/>
      <c r="E906" s="52"/>
      <c r="F906" s="52"/>
      <c r="G906" s="52"/>
      <c r="H906" s="52"/>
      <c r="I906" s="52"/>
      <c r="J906" s="52"/>
      <c r="K906" s="52"/>
      <c r="L906" s="52"/>
      <c r="M906" s="52"/>
      <c r="N906" s="52"/>
      <c r="O906" s="52"/>
      <c r="P906" s="52"/>
      <c r="Q906" s="52"/>
      <c r="R906" s="52"/>
      <c r="S906" s="52"/>
      <c r="T906" s="52"/>
      <c r="U906" s="52"/>
      <c r="V906" s="52"/>
      <c r="W906" s="52"/>
      <c r="X906" s="52"/>
      <c r="Y906" s="52"/>
      <c r="Z906" s="52"/>
      <c r="AA906" s="52"/>
      <c r="AB906" s="52"/>
      <c r="AC906" s="52"/>
      <c r="AD906" s="52"/>
      <c r="AE906" s="52"/>
      <c r="AF906" s="52"/>
      <c r="AG906" s="52"/>
      <c r="AH906" s="52"/>
      <c r="AI906" s="52"/>
      <c r="AJ906" s="52"/>
      <c r="AK906" s="52"/>
      <c r="AL906" s="52"/>
      <c r="AM906" s="52"/>
      <c r="AN906" s="52"/>
      <c r="AO906" s="52"/>
      <c r="AP906" s="52"/>
      <c r="AQ906" s="52"/>
      <c r="AR906" s="52"/>
      <c r="AS906" s="52"/>
      <c r="AT906" s="52"/>
      <c r="AU906" s="52"/>
      <c r="AV906" s="52"/>
      <c r="AW906" s="52"/>
      <c r="AX906" s="52"/>
      <c r="AY906" s="52"/>
      <c r="AZ906" s="52"/>
      <c r="BA906" s="52"/>
      <c r="BB906" s="52"/>
    </row>
    <row r="907" spans="1:54">
      <c r="A907" s="52"/>
      <c r="B907" s="52"/>
      <c r="C907" s="52"/>
      <c r="D907" s="52"/>
      <c r="E907" s="52"/>
      <c r="F907" s="52"/>
      <c r="G907" s="52"/>
      <c r="H907" s="52"/>
      <c r="I907" s="52"/>
      <c r="J907" s="52"/>
      <c r="K907" s="52"/>
      <c r="L907" s="52"/>
      <c r="M907" s="52"/>
      <c r="N907" s="52"/>
      <c r="O907" s="52"/>
      <c r="P907" s="52"/>
      <c r="Q907" s="52"/>
      <c r="R907" s="52"/>
      <c r="S907" s="52"/>
      <c r="T907" s="52"/>
      <c r="U907" s="52"/>
      <c r="V907" s="52"/>
      <c r="W907" s="52"/>
      <c r="X907" s="52"/>
      <c r="Y907" s="52"/>
      <c r="Z907" s="52"/>
      <c r="AA907" s="52"/>
      <c r="AB907" s="52"/>
      <c r="AC907" s="52"/>
      <c r="AD907" s="52"/>
      <c r="AE907" s="52"/>
      <c r="AF907" s="52"/>
      <c r="AG907" s="52"/>
      <c r="AH907" s="52"/>
      <c r="AI907" s="52"/>
      <c r="AJ907" s="52"/>
      <c r="AK907" s="52"/>
      <c r="AL907" s="52"/>
      <c r="AM907" s="52"/>
      <c r="AN907" s="52"/>
      <c r="AO907" s="52"/>
      <c r="AP907" s="52"/>
      <c r="AQ907" s="52"/>
      <c r="AR907" s="52"/>
      <c r="AS907" s="52"/>
      <c r="AT907" s="52"/>
      <c r="AU907" s="52"/>
      <c r="AV907" s="52"/>
      <c r="AW907" s="52"/>
      <c r="AX907" s="52"/>
      <c r="AY907" s="52"/>
      <c r="AZ907" s="52"/>
      <c r="BA907" s="52"/>
      <c r="BB907" s="52"/>
    </row>
    <row r="908" spans="1:54">
      <c r="A908" s="52"/>
      <c r="B908" s="52"/>
      <c r="C908" s="52"/>
      <c r="D908" s="52"/>
      <c r="E908" s="52"/>
      <c r="F908" s="52"/>
      <c r="G908" s="52"/>
      <c r="H908" s="52"/>
      <c r="I908" s="52"/>
      <c r="J908" s="52"/>
      <c r="K908" s="52"/>
      <c r="L908" s="52"/>
      <c r="M908" s="52"/>
      <c r="N908" s="52"/>
      <c r="O908" s="52"/>
      <c r="P908" s="52"/>
      <c r="Q908" s="52"/>
      <c r="R908" s="52"/>
      <c r="S908" s="52"/>
      <c r="T908" s="52"/>
      <c r="U908" s="52"/>
      <c r="V908" s="52"/>
      <c r="W908" s="52"/>
      <c r="X908" s="52"/>
      <c r="Y908" s="52"/>
      <c r="Z908" s="52"/>
      <c r="AA908" s="52"/>
      <c r="AB908" s="52"/>
      <c r="AC908" s="52"/>
      <c r="AD908" s="52"/>
      <c r="AE908" s="52"/>
      <c r="AF908" s="52"/>
      <c r="AG908" s="52"/>
      <c r="AH908" s="52"/>
      <c r="AI908" s="52"/>
      <c r="AJ908" s="52"/>
      <c r="AK908" s="52"/>
      <c r="AL908" s="52"/>
      <c r="AM908" s="52"/>
      <c r="AN908" s="52"/>
      <c r="AO908" s="52"/>
      <c r="AP908" s="52"/>
      <c r="AQ908" s="52"/>
      <c r="AR908" s="52"/>
      <c r="AS908" s="52"/>
      <c r="AT908" s="52"/>
      <c r="AU908" s="52"/>
      <c r="AV908" s="52"/>
      <c r="AW908" s="52"/>
      <c r="AX908" s="52"/>
      <c r="AY908" s="52"/>
      <c r="AZ908" s="52"/>
      <c r="BA908" s="52"/>
      <c r="BB908" s="52"/>
    </row>
    <row r="909" spans="1:54">
      <c r="A909" s="52"/>
      <c r="B909" s="52"/>
      <c r="C909" s="52"/>
      <c r="D909" s="52"/>
      <c r="E909" s="52"/>
      <c r="F909" s="52"/>
      <c r="G909" s="52"/>
      <c r="H909" s="52"/>
      <c r="I909" s="52"/>
      <c r="J909" s="52"/>
      <c r="K909" s="52"/>
      <c r="L909" s="52"/>
      <c r="M909" s="52"/>
      <c r="N909" s="52"/>
      <c r="O909" s="52"/>
      <c r="P909" s="52"/>
      <c r="Q909" s="52"/>
      <c r="R909" s="52"/>
      <c r="S909" s="52"/>
      <c r="T909" s="52"/>
      <c r="U909" s="52"/>
      <c r="V909" s="52"/>
      <c r="W909" s="52"/>
      <c r="X909" s="52"/>
      <c r="Y909" s="52"/>
      <c r="Z909" s="52"/>
      <c r="AA909" s="52"/>
      <c r="AB909" s="52"/>
      <c r="AC909" s="52"/>
      <c r="AD909" s="52"/>
      <c r="AE909" s="52"/>
      <c r="AF909" s="52"/>
      <c r="AG909" s="52"/>
      <c r="AH909" s="52"/>
      <c r="AI909" s="52"/>
      <c r="AJ909" s="52"/>
      <c r="AK909" s="52"/>
      <c r="AL909" s="52"/>
      <c r="AM909" s="52"/>
      <c r="AN909" s="52"/>
      <c r="AO909" s="52"/>
      <c r="AP909" s="52"/>
      <c r="AQ909" s="52"/>
      <c r="AR909" s="52"/>
      <c r="AS909" s="52"/>
      <c r="AT909" s="52"/>
      <c r="AU909" s="52"/>
      <c r="AV909" s="52"/>
      <c r="AW909" s="52"/>
      <c r="AX909" s="52"/>
      <c r="AY909" s="52"/>
      <c r="AZ909" s="52"/>
      <c r="BA909" s="52"/>
      <c r="BB909" s="52"/>
    </row>
    <row r="910" spans="1:54">
      <c r="A910" s="52"/>
      <c r="B910" s="52"/>
      <c r="C910" s="52"/>
      <c r="D910" s="52"/>
      <c r="E910" s="52"/>
      <c r="F910" s="52"/>
      <c r="G910" s="52"/>
      <c r="H910" s="52"/>
      <c r="I910" s="52"/>
      <c r="J910" s="52"/>
      <c r="K910" s="52"/>
      <c r="L910" s="52"/>
      <c r="M910" s="52"/>
      <c r="N910" s="52"/>
      <c r="O910" s="52"/>
      <c r="P910" s="52"/>
      <c r="Q910" s="52"/>
      <c r="R910" s="52"/>
      <c r="S910" s="52"/>
      <c r="T910" s="52"/>
      <c r="U910" s="52"/>
      <c r="V910" s="52"/>
      <c r="W910" s="52"/>
      <c r="X910" s="52"/>
      <c r="Y910" s="52"/>
      <c r="Z910" s="52"/>
      <c r="AA910" s="52"/>
      <c r="AB910" s="52"/>
      <c r="AC910" s="52"/>
      <c r="AD910" s="52"/>
      <c r="AE910" s="52"/>
      <c r="AF910" s="52"/>
      <c r="AG910" s="52"/>
      <c r="AH910" s="52"/>
      <c r="AI910" s="52"/>
      <c r="AJ910" s="52"/>
      <c r="AK910" s="52"/>
      <c r="AL910" s="52"/>
      <c r="AM910" s="52"/>
      <c r="AN910" s="52"/>
      <c r="AO910" s="52"/>
      <c r="AP910" s="52"/>
      <c r="AQ910" s="52"/>
      <c r="AR910" s="52"/>
      <c r="AS910" s="52"/>
      <c r="AT910" s="52"/>
      <c r="AU910" s="52"/>
      <c r="AV910" s="52"/>
      <c r="AW910" s="52"/>
      <c r="AX910" s="52"/>
      <c r="AY910" s="52"/>
      <c r="AZ910" s="52"/>
      <c r="BA910" s="52"/>
      <c r="BB910" s="52"/>
    </row>
    <row r="911" spans="1:54">
      <c r="A911" s="52"/>
      <c r="B911" s="52"/>
      <c r="C911" s="52"/>
      <c r="D911" s="52"/>
      <c r="E911" s="52"/>
      <c r="F911" s="52"/>
      <c r="G911" s="52"/>
      <c r="H911" s="52"/>
      <c r="I911" s="52"/>
      <c r="J911" s="52"/>
      <c r="K911" s="52"/>
      <c r="L911" s="52"/>
      <c r="M911" s="52"/>
      <c r="N911" s="52"/>
      <c r="O911" s="52"/>
      <c r="P911" s="52"/>
      <c r="Q911" s="52"/>
      <c r="R911" s="52"/>
      <c r="S911" s="52"/>
      <c r="T911" s="52"/>
      <c r="U911" s="52"/>
      <c r="V911" s="52"/>
      <c r="W911" s="52"/>
      <c r="X911" s="52"/>
      <c r="Y911" s="52"/>
      <c r="Z911" s="52"/>
      <c r="AA911" s="52"/>
      <c r="AB911" s="52"/>
      <c r="AC911" s="52"/>
      <c r="AD911" s="52"/>
      <c r="AE911" s="52"/>
      <c r="AF911" s="52"/>
      <c r="AG911" s="52"/>
      <c r="AH911" s="52"/>
      <c r="AI911" s="52"/>
      <c r="AJ911" s="52"/>
      <c r="AK911" s="52"/>
      <c r="AL911" s="52"/>
      <c r="AM911" s="52"/>
      <c r="AN911" s="52"/>
      <c r="AO911" s="52"/>
      <c r="AP911" s="52"/>
      <c r="AQ911" s="52"/>
      <c r="AR911" s="52"/>
      <c r="AS911" s="52"/>
      <c r="AT911" s="52"/>
      <c r="AU911" s="52"/>
      <c r="AV911" s="52"/>
      <c r="AW911" s="52"/>
      <c r="AX911" s="52"/>
      <c r="AY911" s="52"/>
      <c r="AZ911" s="52"/>
      <c r="BA911" s="52"/>
      <c r="BB911" s="52"/>
    </row>
    <row r="912" spans="1:54">
      <c r="A912" s="52"/>
      <c r="B912" s="52"/>
      <c r="C912" s="52"/>
      <c r="D912" s="52"/>
      <c r="E912" s="52"/>
      <c r="F912" s="52"/>
      <c r="G912" s="52"/>
      <c r="H912" s="52"/>
      <c r="I912" s="52"/>
      <c r="J912" s="52"/>
      <c r="K912" s="52"/>
      <c r="L912" s="52"/>
      <c r="M912" s="52"/>
      <c r="N912" s="52"/>
      <c r="O912" s="52"/>
      <c r="P912" s="52"/>
      <c r="Q912" s="52"/>
      <c r="R912" s="52"/>
      <c r="S912" s="52"/>
      <c r="T912" s="52"/>
      <c r="U912" s="52"/>
      <c r="V912" s="52"/>
      <c r="W912" s="52"/>
      <c r="X912" s="52"/>
      <c r="Y912" s="52"/>
      <c r="Z912" s="52"/>
      <c r="AA912" s="52"/>
      <c r="AB912" s="52"/>
      <c r="AC912" s="52"/>
      <c r="AD912" s="52"/>
      <c r="AE912" s="52"/>
      <c r="AF912" s="52"/>
      <c r="AG912" s="52"/>
      <c r="AH912" s="52"/>
      <c r="AI912" s="52"/>
      <c r="AJ912" s="52"/>
      <c r="AK912" s="52"/>
      <c r="AL912" s="52"/>
      <c r="AM912" s="52"/>
      <c r="AN912" s="52"/>
      <c r="AO912" s="52"/>
      <c r="AP912" s="52"/>
      <c r="AQ912" s="52"/>
      <c r="AR912" s="52"/>
      <c r="AS912" s="52"/>
      <c r="AT912" s="52"/>
      <c r="AU912" s="52"/>
      <c r="AV912" s="52"/>
      <c r="AW912" s="52"/>
      <c r="AX912" s="52"/>
      <c r="AY912" s="52"/>
      <c r="AZ912" s="52"/>
      <c r="BA912" s="52"/>
      <c r="BB912" s="52"/>
    </row>
    <row r="913" spans="1:54">
      <c r="A913" s="52"/>
      <c r="B913" s="52"/>
      <c r="C913" s="52"/>
      <c r="D913" s="52"/>
      <c r="E913" s="52"/>
      <c r="F913" s="52"/>
      <c r="G913" s="52"/>
      <c r="H913" s="52"/>
      <c r="I913" s="52"/>
      <c r="J913" s="52"/>
      <c r="K913" s="52"/>
      <c r="L913" s="52"/>
      <c r="M913" s="52"/>
      <c r="N913" s="52"/>
      <c r="O913" s="52"/>
      <c r="P913" s="52"/>
      <c r="Q913" s="52"/>
      <c r="R913" s="52"/>
      <c r="S913" s="52"/>
      <c r="T913" s="52"/>
      <c r="U913" s="52"/>
      <c r="V913" s="52"/>
      <c r="W913" s="52"/>
      <c r="X913" s="52"/>
      <c r="Y913" s="52"/>
      <c r="Z913" s="52"/>
      <c r="AA913" s="52"/>
      <c r="AB913" s="52"/>
      <c r="AC913" s="52"/>
      <c r="AD913" s="52"/>
      <c r="AE913" s="52"/>
      <c r="AF913" s="52"/>
      <c r="AG913" s="52"/>
      <c r="AH913" s="52"/>
      <c r="AI913" s="52"/>
      <c r="AJ913" s="52"/>
      <c r="AK913" s="52"/>
      <c r="AL913" s="52"/>
      <c r="AM913" s="52"/>
      <c r="AN913" s="52"/>
      <c r="AO913" s="52"/>
      <c r="AP913" s="52"/>
      <c r="AQ913" s="52"/>
      <c r="AR913" s="52"/>
      <c r="AS913" s="52"/>
      <c r="AT913" s="52"/>
      <c r="AU913" s="52"/>
      <c r="AV913" s="52"/>
      <c r="AW913" s="52"/>
      <c r="AX913" s="52"/>
      <c r="AY913" s="52"/>
      <c r="AZ913" s="52"/>
      <c r="BA913" s="52"/>
      <c r="BB913" s="52"/>
    </row>
    <row r="914" spans="1:54">
      <c r="A914" s="52"/>
      <c r="B914" s="52"/>
      <c r="C914" s="52"/>
      <c r="D914" s="52"/>
      <c r="E914" s="52"/>
      <c r="F914" s="52"/>
      <c r="G914" s="52"/>
      <c r="H914" s="52"/>
      <c r="I914" s="52"/>
      <c r="J914" s="52"/>
      <c r="K914" s="52"/>
      <c r="L914" s="52"/>
      <c r="M914" s="52"/>
      <c r="N914" s="52"/>
      <c r="O914" s="52"/>
      <c r="P914" s="52"/>
      <c r="Q914" s="52"/>
      <c r="R914" s="52"/>
      <c r="S914" s="52"/>
      <c r="T914" s="52"/>
      <c r="U914" s="52"/>
      <c r="V914" s="52"/>
      <c r="W914" s="52"/>
      <c r="X914" s="52"/>
      <c r="Y914" s="52"/>
      <c r="Z914" s="52"/>
      <c r="AA914" s="52"/>
      <c r="AB914" s="52"/>
      <c r="AC914" s="52"/>
      <c r="AD914" s="52"/>
      <c r="AE914" s="52"/>
      <c r="AF914" s="52"/>
      <c r="AG914" s="52"/>
      <c r="AH914" s="52"/>
      <c r="AI914" s="52"/>
      <c r="AJ914" s="52"/>
      <c r="AK914" s="52"/>
      <c r="AL914" s="52"/>
      <c r="AM914" s="52"/>
      <c r="AN914" s="52"/>
      <c r="AO914" s="52"/>
      <c r="AP914" s="52"/>
      <c r="AQ914" s="52"/>
      <c r="AR914" s="52"/>
      <c r="AS914" s="52"/>
      <c r="AT914" s="52"/>
      <c r="AU914" s="52"/>
      <c r="AV914" s="52"/>
      <c r="AW914" s="52"/>
      <c r="AX914" s="52"/>
      <c r="AY914" s="52"/>
      <c r="AZ914" s="52"/>
      <c r="BA914" s="52"/>
      <c r="BB914" s="52"/>
    </row>
    <row r="915" spans="1:54">
      <c r="A915" s="52"/>
      <c r="B915" s="52"/>
      <c r="C915" s="52"/>
      <c r="D915" s="52"/>
      <c r="E915" s="52"/>
      <c r="F915" s="52"/>
      <c r="G915" s="52"/>
      <c r="H915" s="52"/>
      <c r="I915" s="52"/>
      <c r="J915" s="52"/>
      <c r="K915" s="52"/>
      <c r="L915" s="52"/>
      <c r="M915" s="52"/>
      <c r="N915" s="52"/>
      <c r="O915" s="52"/>
      <c r="P915" s="52"/>
      <c r="Q915" s="52"/>
      <c r="R915" s="52"/>
      <c r="S915" s="52"/>
      <c r="T915" s="52"/>
      <c r="U915" s="52"/>
      <c r="V915" s="52"/>
      <c r="W915" s="52"/>
      <c r="X915" s="52"/>
      <c r="Y915" s="52"/>
      <c r="Z915" s="52"/>
      <c r="AA915" s="52"/>
      <c r="AB915" s="52"/>
      <c r="AC915" s="52"/>
      <c r="AD915" s="52"/>
      <c r="AE915" s="52"/>
      <c r="AF915" s="52"/>
      <c r="AG915" s="52"/>
      <c r="AH915" s="52"/>
      <c r="AI915" s="52"/>
      <c r="AJ915" s="52"/>
      <c r="AK915" s="52"/>
      <c r="AL915" s="52"/>
      <c r="AM915" s="52"/>
      <c r="AN915" s="52"/>
      <c r="AO915" s="52"/>
      <c r="AP915" s="52"/>
      <c r="AQ915" s="52"/>
      <c r="AR915" s="52"/>
      <c r="AS915" s="52"/>
      <c r="AT915" s="52"/>
      <c r="AU915" s="52"/>
      <c r="AV915" s="52"/>
      <c r="AW915" s="52"/>
      <c r="AX915" s="52"/>
      <c r="AY915" s="52"/>
      <c r="AZ915" s="52"/>
      <c r="BA915" s="52"/>
      <c r="BB915" s="52"/>
    </row>
    <row r="916" spans="1:54">
      <c r="A916" s="52"/>
      <c r="B916" s="52"/>
      <c r="C916" s="52"/>
      <c r="D916" s="52"/>
      <c r="E916" s="52"/>
      <c r="F916" s="52"/>
      <c r="G916" s="52"/>
      <c r="H916" s="52"/>
      <c r="I916" s="52"/>
      <c r="J916" s="52"/>
      <c r="K916" s="52"/>
      <c r="L916" s="52"/>
      <c r="M916" s="52"/>
      <c r="N916" s="52"/>
      <c r="O916" s="52"/>
      <c r="P916" s="52"/>
      <c r="Q916" s="52"/>
      <c r="R916" s="52"/>
      <c r="S916" s="52"/>
      <c r="T916" s="52"/>
      <c r="U916" s="52"/>
      <c r="V916" s="52"/>
      <c r="W916" s="52"/>
      <c r="X916" s="52"/>
      <c r="Y916" s="52"/>
      <c r="Z916" s="52"/>
      <c r="AA916" s="52"/>
      <c r="AB916" s="52"/>
      <c r="AC916" s="52"/>
      <c r="AD916" s="52"/>
      <c r="AE916" s="52"/>
      <c r="AF916" s="52"/>
      <c r="AG916" s="52"/>
      <c r="AH916" s="52"/>
      <c r="AI916" s="52"/>
      <c r="AJ916" s="52"/>
      <c r="AK916" s="52"/>
      <c r="AL916" s="52"/>
      <c r="AM916" s="52"/>
      <c r="AN916" s="52"/>
      <c r="AO916" s="52"/>
      <c r="AP916" s="52"/>
      <c r="AQ916" s="52"/>
      <c r="AR916" s="52"/>
      <c r="AS916" s="52"/>
      <c r="AT916" s="52"/>
      <c r="AU916" s="52"/>
      <c r="AV916" s="52"/>
      <c r="AW916" s="52"/>
      <c r="AX916" s="52"/>
      <c r="AY916" s="52"/>
      <c r="AZ916" s="52"/>
      <c r="BA916" s="52"/>
      <c r="BB916" s="52"/>
    </row>
    <row r="917" spans="1:54">
      <c r="A917" s="52"/>
      <c r="B917" s="52"/>
      <c r="C917" s="52"/>
      <c r="D917" s="52"/>
      <c r="E917" s="52"/>
      <c r="F917" s="52"/>
      <c r="G917" s="52"/>
      <c r="H917" s="52"/>
      <c r="I917" s="52"/>
      <c r="J917" s="52"/>
      <c r="K917" s="52"/>
      <c r="L917" s="52"/>
      <c r="M917" s="52"/>
      <c r="N917" s="52"/>
      <c r="O917" s="52"/>
      <c r="P917" s="52"/>
      <c r="Q917" s="52"/>
      <c r="R917" s="52"/>
      <c r="S917" s="52"/>
      <c r="T917" s="52"/>
      <c r="U917" s="52"/>
      <c r="V917" s="52"/>
      <c r="W917" s="52"/>
      <c r="X917" s="52"/>
      <c r="Y917" s="52"/>
      <c r="Z917" s="52"/>
      <c r="AA917" s="52"/>
      <c r="AB917" s="52"/>
      <c r="AC917" s="52"/>
      <c r="AD917" s="52"/>
      <c r="AE917" s="52"/>
      <c r="AF917" s="52"/>
      <c r="AG917" s="52"/>
      <c r="AH917" s="52"/>
      <c r="AI917" s="52"/>
      <c r="AJ917" s="52"/>
      <c r="AK917" s="52"/>
      <c r="AL917" s="52"/>
      <c r="AM917" s="52"/>
      <c r="AN917" s="52"/>
      <c r="AO917" s="52"/>
      <c r="AP917" s="52"/>
      <c r="AQ917" s="52"/>
      <c r="AR917" s="52"/>
      <c r="AS917" s="52"/>
      <c r="AT917" s="52"/>
      <c r="AU917" s="52"/>
      <c r="AV917" s="52"/>
      <c r="AW917" s="52"/>
      <c r="AX917" s="52"/>
      <c r="AY917" s="52"/>
      <c r="AZ917" s="52"/>
      <c r="BA917" s="52"/>
      <c r="BB917" s="52"/>
    </row>
    <row r="918" spans="1:54">
      <c r="A918" s="52"/>
      <c r="B918" s="52"/>
      <c r="C918" s="52"/>
      <c r="D918" s="52"/>
      <c r="E918" s="52"/>
      <c r="F918" s="52"/>
      <c r="G918" s="52"/>
      <c r="H918" s="52"/>
      <c r="I918" s="52"/>
      <c r="J918" s="52"/>
      <c r="K918" s="52"/>
      <c r="L918" s="52"/>
      <c r="M918" s="52"/>
      <c r="N918" s="52"/>
      <c r="O918" s="52"/>
      <c r="P918" s="52"/>
      <c r="Q918" s="52"/>
      <c r="R918" s="52"/>
      <c r="S918" s="52"/>
      <c r="T918" s="52"/>
      <c r="U918" s="52"/>
      <c r="V918" s="52"/>
      <c r="W918" s="52"/>
      <c r="X918" s="52"/>
      <c r="Y918" s="52"/>
      <c r="Z918" s="52"/>
      <c r="AA918" s="52"/>
      <c r="AB918" s="52"/>
      <c r="AC918" s="52"/>
      <c r="AD918" s="52"/>
      <c r="AE918" s="52"/>
      <c r="AF918" s="52"/>
      <c r="AG918" s="52"/>
      <c r="AH918" s="52"/>
      <c r="AI918" s="52"/>
      <c r="AJ918" s="52"/>
      <c r="AK918" s="52"/>
      <c r="AL918" s="52"/>
      <c r="AM918" s="52"/>
      <c r="AN918" s="52"/>
      <c r="AO918" s="52"/>
      <c r="AP918" s="52"/>
      <c r="AQ918" s="52"/>
      <c r="AR918" s="52"/>
      <c r="AS918" s="52"/>
      <c r="AT918" s="52"/>
      <c r="AU918" s="52"/>
      <c r="AV918" s="52"/>
      <c r="AW918" s="52"/>
      <c r="AX918" s="52"/>
      <c r="AY918" s="52"/>
      <c r="AZ918" s="52"/>
      <c r="BA918" s="52"/>
      <c r="BB918" s="52"/>
    </row>
    <row r="919" spans="1:54">
      <c r="A919" s="52"/>
      <c r="B919" s="52"/>
      <c r="C919" s="52"/>
      <c r="D919" s="52"/>
      <c r="E919" s="52"/>
      <c r="F919" s="52"/>
      <c r="G919" s="52"/>
      <c r="H919" s="52"/>
      <c r="I919" s="52"/>
      <c r="J919" s="52"/>
      <c r="K919" s="52"/>
      <c r="L919" s="52"/>
      <c r="M919" s="52"/>
      <c r="N919" s="52"/>
      <c r="O919" s="52"/>
      <c r="P919" s="52"/>
      <c r="Q919" s="52"/>
      <c r="R919" s="52"/>
      <c r="S919" s="52"/>
      <c r="T919" s="52"/>
      <c r="U919" s="52"/>
      <c r="V919" s="52"/>
      <c r="W919" s="52"/>
      <c r="X919" s="52"/>
      <c r="Y919" s="52"/>
      <c r="Z919" s="52"/>
      <c r="AA919" s="52"/>
      <c r="AB919" s="52"/>
      <c r="AC919" s="52"/>
      <c r="AD919" s="52"/>
      <c r="AE919" s="52"/>
      <c r="AF919" s="52"/>
      <c r="AG919" s="52"/>
      <c r="AH919" s="52"/>
      <c r="AI919" s="52"/>
      <c r="AJ919" s="52"/>
      <c r="AK919" s="52"/>
      <c r="AL919" s="52"/>
      <c r="AM919" s="52"/>
      <c r="AN919" s="52"/>
      <c r="AO919" s="52"/>
      <c r="AP919" s="52"/>
      <c r="AQ919" s="52"/>
      <c r="AR919" s="52"/>
      <c r="AS919" s="52"/>
      <c r="AT919" s="52"/>
      <c r="AU919" s="52"/>
      <c r="AV919" s="52"/>
      <c r="AW919" s="52"/>
      <c r="AX919" s="52"/>
      <c r="AY919" s="52"/>
      <c r="AZ919" s="52"/>
      <c r="BA919" s="52"/>
      <c r="BB919" s="52"/>
    </row>
    <row r="920" spans="1:54">
      <c r="A920" s="52"/>
      <c r="B920" s="52"/>
      <c r="C920" s="52"/>
      <c r="D920" s="52"/>
      <c r="E920" s="52"/>
      <c r="F920" s="52"/>
      <c r="G920" s="52"/>
      <c r="H920" s="52"/>
      <c r="I920" s="52"/>
      <c r="J920" s="52"/>
      <c r="K920" s="52"/>
      <c r="L920" s="52"/>
      <c r="M920" s="52"/>
      <c r="N920" s="52"/>
      <c r="O920" s="52"/>
      <c r="P920" s="52"/>
      <c r="Q920" s="52"/>
      <c r="R920" s="52"/>
      <c r="S920" s="52"/>
      <c r="T920" s="52"/>
      <c r="U920" s="52"/>
      <c r="V920" s="52"/>
      <c r="W920" s="52"/>
      <c r="X920" s="52"/>
      <c r="Y920" s="52"/>
      <c r="Z920" s="52"/>
      <c r="AA920" s="52"/>
      <c r="AB920" s="52"/>
      <c r="AC920" s="52"/>
      <c r="AD920" s="52"/>
      <c r="AE920" s="52"/>
      <c r="AF920" s="52"/>
      <c r="AG920" s="52"/>
      <c r="AH920" s="52"/>
      <c r="AI920" s="52"/>
      <c r="AJ920" s="52"/>
      <c r="AK920" s="52"/>
      <c r="AL920" s="52"/>
      <c r="AM920" s="52"/>
      <c r="AN920" s="52"/>
      <c r="AO920" s="52"/>
      <c r="AP920" s="52"/>
      <c r="AQ920" s="52"/>
      <c r="AR920" s="52"/>
      <c r="AS920" s="52"/>
      <c r="AT920" s="52"/>
      <c r="AU920" s="52"/>
      <c r="AV920" s="52"/>
      <c r="AW920" s="52"/>
      <c r="AX920" s="52"/>
      <c r="AY920" s="52"/>
      <c r="AZ920" s="52"/>
      <c r="BA920" s="52"/>
      <c r="BB920" s="52"/>
    </row>
    <row r="921" spans="1:54">
      <c r="A921" s="52"/>
      <c r="B921" s="52"/>
      <c r="C921" s="52"/>
      <c r="D921" s="52"/>
      <c r="E921" s="52"/>
      <c r="F921" s="52"/>
      <c r="G921" s="52"/>
      <c r="H921" s="52"/>
      <c r="I921" s="52"/>
      <c r="J921" s="52"/>
      <c r="K921" s="52"/>
      <c r="L921" s="52"/>
      <c r="M921" s="52"/>
      <c r="N921" s="52"/>
      <c r="O921" s="52"/>
      <c r="P921" s="52"/>
      <c r="Q921" s="52"/>
      <c r="R921" s="52"/>
      <c r="S921" s="52"/>
      <c r="T921" s="52"/>
      <c r="U921" s="52"/>
      <c r="V921" s="52"/>
      <c r="W921" s="52"/>
      <c r="X921" s="52"/>
      <c r="Y921" s="52"/>
      <c r="Z921" s="52"/>
      <c r="AA921" s="52"/>
      <c r="AB921" s="52"/>
      <c r="AC921" s="52"/>
      <c r="AD921" s="52"/>
      <c r="AE921" s="52"/>
      <c r="AF921" s="52"/>
      <c r="AG921" s="52"/>
      <c r="AH921" s="52"/>
      <c r="AI921" s="52"/>
      <c r="AJ921" s="52"/>
      <c r="AK921" s="52"/>
      <c r="AL921" s="52"/>
      <c r="AM921" s="52"/>
      <c r="AN921" s="52"/>
      <c r="AO921" s="52"/>
      <c r="AP921" s="52"/>
      <c r="AQ921" s="52"/>
      <c r="AR921" s="52"/>
      <c r="AS921" s="52"/>
      <c r="AT921" s="52"/>
      <c r="AU921" s="52"/>
      <c r="AV921" s="52"/>
      <c r="AW921" s="52"/>
      <c r="AX921" s="52"/>
      <c r="AY921" s="52"/>
      <c r="AZ921" s="52"/>
      <c r="BA921" s="52"/>
      <c r="BB921" s="52"/>
    </row>
    <row r="922" spans="1:54">
      <c r="A922" s="52"/>
      <c r="B922" s="52"/>
      <c r="C922" s="52"/>
      <c r="D922" s="52"/>
      <c r="E922" s="52"/>
      <c r="F922" s="52"/>
      <c r="G922" s="52"/>
      <c r="H922" s="52"/>
      <c r="I922" s="52"/>
      <c r="J922" s="52"/>
      <c r="K922" s="52"/>
      <c r="L922" s="52"/>
      <c r="M922" s="52"/>
      <c r="N922" s="52"/>
      <c r="O922" s="52"/>
      <c r="P922" s="52"/>
      <c r="Q922" s="52"/>
      <c r="R922" s="52"/>
      <c r="S922" s="52"/>
      <c r="T922" s="52"/>
      <c r="U922" s="52"/>
      <c r="V922" s="52"/>
      <c r="W922" s="52"/>
      <c r="X922" s="52"/>
      <c r="Y922" s="52"/>
      <c r="Z922" s="52"/>
      <c r="AA922" s="52"/>
      <c r="AB922" s="52"/>
      <c r="AC922" s="52"/>
      <c r="AD922" s="52"/>
      <c r="AE922" s="52"/>
      <c r="AF922" s="52"/>
      <c r="AG922" s="52"/>
      <c r="AH922" s="52"/>
      <c r="AI922" s="52"/>
      <c r="AJ922" s="52"/>
      <c r="AK922" s="52"/>
      <c r="AL922" s="52"/>
      <c r="AM922" s="52"/>
      <c r="AN922" s="52"/>
      <c r="AO922" s="52"/>
      <c r="AP922" s="52"/>
      <c r="AQ922" s="52"/>
      <c r="AR922" s="52"/>
      <c r="AS922" s="52"/>
      <c r="AT922" s="52"/>
      <c r="AU922" s="52"/>
      <c r="AV922" s="52"/>
      <c r="AW922" s="52"/>
      <c r="AX922" s="52"/>
      <c r="AY922" s="52"/>
      <c r="AZ922" s="52"/>
      <c r="BA922" s="52"/>
      <c r="BB922" s="52"/>
    </row>
    <row r="923" spans="1:54">
      <c r="A923" s="52"/>
      <c r="B923" s="52"/>
      <c r="C923" s="52"/>
      <c r="D923" s="52"/>
      <c r="E923" s="52"/>
      <c r="F923" s="52"/>
      <c r="G923" s="52"/>
      <c r="H923" s="52"/>
      <c r="I923" s="52"/>
      <c r="J923" s="52"/>
      <c r="K923" s="52"/>
      <c r="L923" s="52"/>
      <c r="M923" s="52"/>
      <c r="N923" s="52"/>
      <c r="O923" s="52"/>
      <c r="P923" s="52"/>
      <c r="Q923" s="52"/>
      <c r="R923" s="52"/>
      <c r="S923" s="52"/>
      <c r="T923" s="52"/>
      <c r="U923" s="52"/>
      <c r="V923" s="52"/>
      <c r="W923" s="52"/>
      <c r="X923" s="52"/>
      <c r="Y923" s="52"/>
      <c r="Z923" s="52"/>
      <c r="AA923" s="52"/>
      <c r="AB923" s="52"/>
      <c r="AC923" s="52"/>
      <c r="AD923" s="52"/>
      <c r="AE923" s="52"/>
      <c r="AF923" s="52"/>
      <c r="AG923" s="52"/>
      <c r="AH923" s="52"/>
      <c r="AI923" s="52"/>
      <c r="AJ923" s="52"/>
      <c r="AK923" s="52"/>
      <c r="AL923" s="52"/>
      <c r="AM923" s="52"/>
      <c r="AN923" s="52"/>
      <c r="AO923" s="52"/>
      <c r="AP923" s="52"/>
      <c r="AQ923" s="52"/>
      <c r="AR923" s="52"/>
      <c r="AS923" s="52"/>
      <c r="AT923" s="52"/>
      <c r="AU923" s="52"/>
      <c r="AV923" s="52"/>
      <c r="AW923" s="52"/>
      <c r="AX923" s="52"/>
      <c r="AY923" s="52"/>
      <c r="AZ923" s="52"/>
      <c r="BA923" s="52"/>
      <c r="BB923" s="52"/>
    </row>
    <row r="924" spans="1:54">
      <c r="A924" s="52"/>
      <c r="B924" s="52"/>
      <c r="C924" s="52"/>
      <c r="D924" s="52"/>
      <c r="E924" s="52"/>
      <c r="F924" s="52"/>
      <c r="G924" s="52"/>
      <c r="H924" s="52"/>
      <c r="I924" s="52"/>
      <c r="J924" s="52"/>
      <c r="K924" s="52"/>
      <c r="L924" s="52"/>
      <c r="M924" s="52"/>
      <c r="N924" s="52"/>
      <c r="O924" s="52"/>
      <c r="P924" s="52"/>
      <c r="Q924" s="52"/>
      <c r="R924" s="52"/>
      <c r="S924" s="52"/>
      <c r="T924" s="52"/>
      <c r="U924" s="52"/>
      <c r="V924" s="52"/>
      <c r="W924" s="52"/>
      <c r="X924" s="52"/>
      <c r="Y924" s="52"/>
      <c r="Z924" s="52"/>
      <c r="AA924" s="52"/>
      <c r="AB924" s="52"/>
      <c r="AC924" s="52"/>
      <c r="AD924" s="52"/>
      <c r="AE924" s="52"/>
      <c r="AF924" s="52"/>
      <c r="AG924" s="52"/>
      <c r="AH924" s="52"/>
      <c r="AI924" s="52"/>
      <c r="AJ924" s="52"/>
      <c r="AK924" s="52"/>
      <c r="AL924" s="52"/>
      <c r="AM924" s="52"/>
      <c r="AN924" s="52"/>
      <c r="AO924" s="52"/>
      <c r="AP924" s="52"/>
      <c r="AQ924" s="52"/>
      <c r="AR924" s="52"/>
      <c r="AS924" s="52"/>
      <c r="AT924" s="52"/>
      <c r="AU924" s="52"/>
      <c r="AV924" s="52"/>
      <c r="AW924" s="52"/>
      <c r="AX924" s="52"/>
      <c r="AY924" s="52"/>
      <c r="AZ924" s="52"/>
      <c r="BA924" s="52"/>
      <c r="BB924" s="52"/>
    </row>
    <row r="925" spans="1:54">
      <c r="A925" s="52"/>
      <c r="B925" s="52"/>
      <c r="C925" s="52"/>
      <c r="D925" s="52"/>
      <c r="E925" s="52"/>
      <c r="F925" s="52"/>
      <c r="G925" s="52"/>
      <c r="H925" s="52"/>
      <c r="I925" s="52"/>
      <c r="J925" s="52"/>
      <c r="K925" s="52"/>
      <c r="L925" s="52"/>
      <c r="M925" s="52"/>
      <c r="N925" s="52"/>
      <c r="O925" s="52"/>
      <c r="P925" s="52"/>
      <c r="Q925" s="52"/>
      <c r="R925" s="52"/>
      <c r="S925" s="52"/>
      <c r="T925" s="52"/>
      <c r="U925" s="52"/>
      <c r="V925" s="52"/>
      <c r="W925" s="52"/>
      <c r="X925" s="52"/>
      <c r="Y925" s="52"/>
      <c r="Z925" s="52"/>
      <c r="AA925" s="52"/>
      <c r="AB925" s="52"/>
      <c r="AC925" s="52"/>
      <c r="AD925" s="52"/>
      <c r="AE925" s="52"/>
      <c r="AF925" s="52"/>
      <c r="AG925" s="52"/>
      <c r="AH925" s="52"/>
      <c r="AI925" s="52"/>
      <c r="AJ925" s="52"/>
      <c r="AK925" s="52"/>
      <c r="AL925" s="52"/>
      <c r="AM925" s="52"/>
      <c r="AN925" s="52"/>
      <c r="AO925" s="52"/>
      <c r="AP925" s="52"/>
      <c r="AQ925" s="52"/>
      <c r="AR925" s="52"/>
      <c r="AS925" s="52"/>
      <c r="AT925" s="52"/>
      <c r="AU925" s="52"/>
      <c r="AV925" s="52"/>
      <c r="AW925" s="52"/>
      <c r="AX925" s="52"/>
      <c r="AY925" s="52"/>
      <c r="AZ925" s="52"/>
      <c r="BA925" s="52"/>
      <c r="BB925" s="52"/>
    </row>
    <row r="926" spans="1:54">
      <c r="A926" s="52"/>
      <c r="B926" s="52"/>
      <c r="C926" s="52"/>
      <c r="D926" s="52"/>
      <c r="E926" s="52"/>
      <c r="F926" s="52"/>
      <c r="G926" s="52"/>
      <c r="H926" s="52"/>
      <c r="I926" s="52"/>
      <c r="J926" s="52"/>
      <c r="K926" s="52"/>
      <c r="L926" s="52"/>
      <c r="M926" s="52"/>
      <c r="N926" s="52"/>
      <c r="O926" s="52"/>
      <c r="P926" s="52"/>
      <c r="Q926" s="52"/>
      <c r="R926" s="52"/>
      <c r="S926" s="52"/>
      <c r="T926" s="52"/>
      <c r="U926" s="52"/>
      <c r="V926" s="52"/>
      <c r="W926" s="52"/>
      <c r="X926" s="52"/>
      <c r="Y926" s="52"/>
      <c r="Z926" s="52"/>
      <c r="AA926" s="52"/>
      <c r="AB926" s="52"/>
      <c r="AC926" s="52"/>
      <c r="AD926" s="52"/>
      <c r="AE926" s="52"/>
      <c r="AF926" s="52"/>
      <c r="AG926" s="52"/>
      <c r="AH926" s="52"/>
      <c r="AI926" s="52"/>
      <c r="AJ926" s="52"/>
      <c r="AK926" s="52"/>
      <c r="AL926" s="52"/>
      <c r="AM926" s="52"/>
      <c r="AN926" s="52"/>
      <c r="AO926" s="52"/>
      <c r="AP926" s="52"/>
      <c r="AQ926" s="52"/>
      <c r="AR926" s="52"/>
      <c r="AS926" s="52"/>
      <c r="AT926" s="52"/>
      <c r="AU926" s="52"/>
      <c r="AV926" s="52"/>
      <c r="AW926" s="52"/>
      <c r="AX926" s="52"/>
      <c r="AY926" s="52"/>
      <c r="AZ926" s="52"/>
      <c r="BA926" s="52"/>
      <c r="BB926" s="52"/>
    </row>
    <row r="927" spans="1:54">
      <c r="A927" s="52"/>
      <c r="B927" s="52"/>
      <c r="C927" s="52"/>
      <c r="D927" s="52"/>
      <c r="E927" s="52"/>
      <c r="F927" s="52"/>
      <c r="G927" s="52"/>
      <c r="H927" s="52"/>
      <c r="I927" s="52"/>
      <c r="J927" s="52"/>
      <c r="K927" s="52"/>
      <c r="L927" s="52"/>
      <c r="M927" s="52"/>
      <c r="N927" s="52"/>
      <c r="O927" s="52"/>
      <c r="P927" s="52"/>
      <c r="Q927" s="52"/>
      <c r="R927" s="52"/>
      <c r="S927" s="52"/>
      <c r="T927" s="52"/>
      <c r="U927" s="52"/>
      <c r="V927" s="52"/>
      <c r="W927" s="52"/>
      <c r="X927" s="52"/>
      <c r="Y927" s="52"/>
      <c r="Z927" s="52"/>
      <c r="AA927" s="52"/>
      <c r="AB927" s="52"/>
      <c r="AC927" s="52"/>
      <c r="AD927" s="52"/>
      <c r="AE927" s="52"/>
      <c r="AF927" s="52"/>
      <c r="AG927" s="52"/>
      <c r="AH927" s="52"/>
      <c r="AI927" s="52"/>
      <c r="AJ927" s="52"/>
      <c r="AK927" s="52"/>
      <c r="AL927" s="52"/>
      <c r="AM927" s="52"/>
      <c r="AN927" s="52"/>
      <c r="AO927" s="52"/>
      <c r="AP927" s="52"/>
      <c r="AQ927" s="52"/>
      <c r="AR927" s="52"/>
      <c r="AS927" s="52"/>
      <c r="AT927" s="52"/>
      <c r="AU927" s="52"/>
      <c r="AV927" s="52"/>
      <c r="AW927" s="52"/>
      <c r="AX927" s="52"/>
      <c r="AY927" s="52"/>
      <c r="AZ927" s="52"/>
      <c r="BA927" s="52"/>
      <c r="BB927" s="52"/>
    </row>
    <row r="928" spans="1:54">
      <c r="A928" s="52"/>
      <c r="B928" s="52"/>
      <c r="C928" s="52"/>
      <c r="D928" s="52"/>
      <c r="E928" s="52"/>
      <c r="F928" s="52"/>
      <c r="G928" s="52"/>
      <c r="H928" s="52"/>
      <c r="I928" s="52"/>
      <c r="J928" s="52"/>
      <c r="K928" s="52"/>
      <c r="L928" s="52"/>
      <c r="M928" s="52"/>
      <c r="N928" s="52"/>
      <c r="O928" s="52"/>
      <c r="P928" s="52"/>
      <c r="Q928" s="52"/>
      <c r="R928" s="52"/>
      <c r="S928" s="52"/>
      <c r="T928" s="52"/>
      <c r="U928" s="52"/>
      <c r="V928" s="52"/>
      <c r="W928" s="52"/>
      <c r="X928" s="52"/>
      <c r="Y928" s="52"/>
      <c r="Z928" s="52"/>
      <c r="AA928" s="52"/>
      <c r="AB928" s="52"/>
      <c r="AC928" s="52"/>
      <c r="AD928" s="52"/>
      <c r="AE928" s="52"/>
      <c r="AF928" s="52"/>
      <c r="AG928" s="52"/>
      <c r="AH928" s="52"/>
      <c r="AI928" s="52"/>
      <c r="AJ928" s="52"/>
      <c r="AK928" s="52"/>
      <c r="AL928" s="52"/>
      <c r="AM928" s="52"/>
      <c r="AN928" s="52"/>
      <c r="AO928" s="52"/>
      <c r="AP928" s="52"/>
      <c r="AQ928" s="52"/>
      <c r="AR928" s="52"/>
      <c r="AS928" s="52"/>
      <c r="AT928" s="52"/>
      <c r="AU928" s="52"/>
      <c r="AV928" s="52"/>
      <c r="AW928" s="52"/>
      <c r="AX928" s="52"/>
      <c r="AY928" s="52"/>
      <c r="AZ928" s="52"/>
      <c r="BA928" s="52"/>
      <c r="BB928" s="52"/>
    </row>
    <row r="929" spans="1:54">
      <c r="A929" s="52"/>
      <c r="B929" s="52"/>
      <c r="C929" s="52"/>
      <c r="D929" s="52"/>
      <c r="E929" s="52"/>
      <c r="F929" s="52"/>
      <c r="G929" s="52"/>
      <c r="H929" s="52"/>
      <c r="I929" s="52"/>
      <c r="J929" s="52"/>
      <c r="K929" s="52"/>
      <c r="L929" s="52"/>
      <c r="M929" s="52"/>
      <c r="N929" s="52"/>
      <c r="O929" s="52"/>
      <c r="P929" s="52"/>
      <c r="Q929" s="52"/>
      <c r="R929" s="52"/>
      <c r="S929" s="52"/>
      <c r="T929" s="52"/>
      <c r="U929" s="52"/>
      <c r="V929" s="52"/>
      <c r="W929" s="52"/>
      <c r="X929" s="52"/>
      <c r="Y929" s="52"/>
      <c r="Z929" s="52"/>
      <c r="AA929" s="52"/>
      <c r="AB929" s="52"/>
      <c r="AC929" s="52"/>
      <c r="AD929" s="52"/>
      <c r="AE929" s="52"/>
      <c r="AF929" s="52"/>
      <c r="AG929" s="52"/>
      <c r="AH929" s="52"/>
      <c r="AI929" s="52"/>
      <c r="AJ929" s="52"/>
      <c r="AK929" s="52"/>
      <c r="AL929" s="52"/>
      <c r="AM929" s="52"/>
      <c r="AN929" s="52"/>
      <c r="AO929" s="52"/>
      <c r="AP929" s="52"/>
      <c r="AQ929" s="52"/>
      <c r="AR929" s="52"/>
      <c r="AS929" s="52"/>
      <c r="AT929" s="52"/>
      <c r="AU929" s="52"/>
      <c r="AV929" s="52"/>
      <c r="AW929" s="52"/>
      <c r="AX929" s="52"/>
      <c r="AY929" s="52"/>
      <c r="AZ929" s="52"/>
      <c r="BA929" s="52"/>
      <c r="BB929" s="52"/>
    </row>
    <row r="930" spans="1:54">
      <c r="A930" s="52"/>
      <c r="B930" s="52"/>
      <c r="C930" s="52"/>
      <c r="D930" s="52"/>
      <c r="E930" s="52"/>
      <c r="F930" s="52"/>
      <c r="G930" s="52"/>
      <c r="H930" s="52"/>
      <c r="I930" s="52"/>
      <c r="J930" s="52"/>
      <c r="K930" s="52"/>
      <c r="L930" s="52"/>
      <c r="M930" s="52"/>
      <c r="N930" s="52"/>
      <c r="O930" s="52"/>
      <c r="P930" s="52"/>
      <c r="Q930" s="52"/>
      <c r="R930" s="52"/>
      <c r="S930" s="52"/>
      <c r="T930" s="52"/>
      <c r="U930" s="52"/>
      <c r="V930" s="52"/>
      <c r="W930" s="52"/>
      <c r="X930" s="52"/>
      <c r="Y930" s="52"/>
      <c r="Z930" s="52"/>
      <c r="AA930" s="52"/>
      <c r="AB930" s="52"/>
      <c r="AC930" s="52"/>
      <c r="AD930" s="52"/>
      <c r="AE930" s="52"/>
      <c r="AF930" s="52"/>
      <c r="AG930" s="52"/>
      <c r="AH930" s="52"/>
      <c r="AI930" s="52"/>
      <c r="AJ930" s="52"/>
      <c r="AK930" s="52"/>
      <c r="AL930" s="52"/>
      <c r="AM930" s="52"/>
      <c r="AN930" s="52"/>
      <c r="AO930" s="52"/>
      <c r="AP930" s="52"/>
      <c r="AQ930" s="52"/>
      <c r="AR930" s="52"/>
      <c r="AS930" s="52"/>
      <c r="AT930" s="52"/>
      <c r="AU930" s="52"/>
      <c r="AV930" s="52"/>
      <c r="AW930" s="52"/>
      <c r="AX930" s="52"/>
      <c r="AY930" s="52"/>
      <c r="AZ930" s="52"/>
      <c r="BA930" s="52"/>
      <c r="BB930" s="52"/>
    </row>
    <row r="931" spans="1:54">
      <c r="A931" s="52"/>
      <c r="B931" s="52"/>
      <c r="C931" s="52"/>
      <c r="D931" s="52"/>
      <c r="E931" s="52"/>
      <c r="F931" s="52"/>
      <c r="G931" s="52"/>
      <c r="H931" s="52"/>
      <c r="I931" s="52"/>
      <c r="J931" s="52"/>
      <c r="K931" s="52"/>
      <c r="L931" s="52"/>
      <c r="M931" s="52"/>
      <c r="N931" s="52"/>
      <c r="O931" s="52"/>
      <c r="P931" s="52"/>
      <c r="Q931" s="52"/>
      <c r="R931" s="52"/>
      <c r="S931" s="52"/>
      <c r="T931" s="52"/>
      <c r="U931" s="52"/>
      <c r="V931" s="52"/>
      <c r="W931" s="52"/>
      <c r="X931" s="52"/>
      <c r="Y931" s="52"/>
      <c r="Z931" s="52"/>
      <c r="AA931" s="52"/>
      <c r="AB931" s="52"/>
      <c r="AC931" s="52"/>
      <c r="AD931" s="52"/>
      <c r="AE931" s="52"/>
      <c r="AF931" s="52"/>
      <c r="AG931" s="52"/>
      <c r="AH931" s="52"/>
      <c r="AI931" s="52"/>
      <c r="AJ931" s="52"/>
      <c r="AK931" s="52"/>
      <c r="AL931" s="52"/>
      <c r="AM931" s="52"/>
      <c r="AN931" s="52"/>
      <c r="AO931" s="52"/>
      <c r="AP931" s="52"/>
      <c r="AQ931" s="52"/>
      <c r="AR931" s="52"/>
      <c r="AS931" s="52"/>
      <c r="AT931" s="52"/>
      <c r="AU931" s="52"/>
      <c r="AV931" s="52"/>
      <c r="AW931" s="52"/>
      <c r="AX931" s="52"/>
      <c r="AY931" s="52"/>
      <c r="AZ931" s="52"/>
      <c r="BA931" s="52"/>
      <c r="BB931" s="52"/>
    </row>
    <row r="932" spans="1:54">
      <c r="A932" s="52"/>
      <c r="B932" s="52"/>
      <c r="C932" s="52"/>
      <c r="D932" s="52"/>
      <c r="E932" s="52"/>
      <c r="F932" s="52"/>
      <c r="G932" s="52"/>
      <c r="H932" s="52"/>
      <c r="I932" s="52"/>
      <c r="J932" s="52"/>
      <c r="K932" s="52"/>
      <c r="L932" s="52"/>
      <c r="M932" s="52"/>
      <c r="N932" s="52"/>
      <c r="O932" s="52"/>
      <c r="P932" s="52"/>
      <c r="Q932" s="52"/>
      <c r="R932" s="52"/>
      <c r="S932" s="52"/>
      <c r="T932" s="52"/>
      <c r="U932" s="52"/>
      <c r="V932" s="52"/>
      <c r="W932" s="52"/>
      <c r="X932" s="52"/>
      <c r="Y932" s="52"/>
      <c r="Z932" s="52"/>
      <c r="AA932" s="52"/>
      <c r="AB932" s="52"/>
      <c r="AC932" s="52"/>
      <c r="AD932" s="52"/>
      <c r="AE932" s="52"/>
      <c r="AF932" s="52"/>
      <c r="AG932" s="52"/>
      <c r="AH932" s="52"/>
      <c r="AI932" s="52"/>
      <c r="AJ932" s="52"/>
      <c r="AK932" s="52"/>
      <c r="AL932" s="52"/>
      <c r="AM932" s="52"/>
      <c r="AN932" s="52"/>
      <c r="AO932" s="52"/>
      <c r="AP932" s="52"/>
      <c r="AQ932" s="52"/>
      <c r="AR932" s="52"/>
      <c r="AS932" s="52"/>
      <c r="AT932" s="52"/>
      <c r="AU932" s="52"/>
      <c r="AV932" s="52"/>
      <c r="AW932" s="52"/>
      <c r="AX932" s="52"/>
      <c r="AY932" s="52"/>
      <c r="AZ932" s="52"/>
      <c r="BA932" s="52"/>
      <c r="BB932" s="52"/>
    </row>
    <row r="933" spans="1:54">
      <c r="A933" s="52"/>
      <c r="B933" s="52"/>
      <c r="C933" s="52"/>
      <c r="D933" s="52"/>
      <c r="E933" s="52"/>
      <c r="F933" s="52"/>
      <c r="G933" s="52"/>
      <c r="H933" s="52"/>
      <c r="I933" s="52"/>
      <c r="J933" s="52"/>
      <c r="K933" s="52"/>
      <c r="L933" s="52"/>
      <c r="M933" s="52"/>
      <c r="N933" s="52"/>
      <c r="O933" s="52"/>
      <c r="P933" s="52"/>
      <c r="Q933" s="52"/>
      <c r="R933" s="52"/>
      <c r="S933" s="52"/>
      <c r="T933" s="52"/>
      <c r="U933" s="52"/>
      <c r="V933" s="52"/>
      <c r="W933" s="52"/>
      <c r="X933" s="52"/>
      <c r="Y933" s="52"/>
      <c r="Z933" s="52"/>
      <c r="AA933" s="52"/>
      <c r="AB933" s="52"/>
      <c r="AC933" s="52"/>
      <c r="AD933" s="52"/>
      <c r="AE933" s="52"/>
      <c r="AF933" s="52"/>
      <c r="AG933" s="52"/>
      <c r="AH933" s="52"/>
      <c r="AI933" s="52"/>
      <c r="AJ933" s="52"/>
      <c r="AK933" s="52"/>
      <c r="AL933" s="52"/>
      <c r="AM933" s="52"/>
      <c r="AN933" s="52"/>
      <c r="AO933" s="52"/>
      <c r="AP933" s="52"/>
      <c r="AQ933" s="52"/>
      <c r="AR933" s="52"/>
      <c r="AS933" s="52"/>
      <c r="AT933" s="52"/>
      <c r="AU933" s="52"/>
      <c r="AV933" s="52"/>
      <c r="AW933" s="52"/>
      <c r="AX933" s="52"/>
      <c r="AY933" s="52"/>
      <c r="AZ933" s="52"/>
      <c r="BA933" s="52"/>
      <c r="BB933" s="52"/>
    </row>
    <row r="934" spans="1:54">
      <c r="A934" s="52"/>
      <c r="B934" s="52"/>
      <c r="C934" s="52"/>
      <c r="D934" s="52"/>
      <c r="E934" s="52"/>
      <c r="F934" s="52"/>
      <c r="G934" s="52"/>
      <c r="H934" s="52"/>
      <c r="I934" s="52"/>
      <c r="J934" s="52"/>
      <c r="K934" s="52"/>
      <c r="L934" s="52"/>
      <c r="M934" s="52"/>
      <c r="N934" s="52"/>
      <c r="O934" s="52"/>
      <c r="P934" s="52"/>
      <c r="Q934" s="52"/>
      <c r="R934" s="52"/>
      <c r="S934" s="52"/>
      <c r="T934" s="52"/>
      <c r="U934" s="52"/>
      <c r="V934" s="52"/>
      <c r="W934" s="52"/>
      <c r="X934" s="52"/>
      <c r="Y934" s="52"/>
      <c r="Z934" s="52"/>
      <c r="AA934" s="52"/>
      <c r="AB934" s="52"/>
      <c r="AC934" s="52"/>
      <c r="AD934" s="52"/>
      <c r="AE934" s="52"/>
      <c r="AF934" s="52"/>
      <c r="AG934" s="52"/>
      <c r="AH934" s="52"/>
      <c r="AI934" s="52"/>
      <c r="AJ934" s="52"/>
      <c r="AK934" s="52"/>
      <c r="AL934" s="52"/>
      <c r="AM934" s="52"/>
      <c r="AN934" s="52"/>
      <c r="AO934" s="52"/>
      <c r="AP934" s="52"/>
      <c r="AQ934" s="52"/>
      <c r="AR934" s="52"/>
      <c r="AS934" s="52"/>
      <c r="AT934" s="52"/>
      <c r="AU934" s="52"/>
      <c r="AV934" s="52"/>
      <c r="AW934" s="52"/>
      <c r="AX934" s="52"/>
      <c r="AY934" s="52"/>
      <c r="AZ934" s="52"/>
      <c r="BA934" s="52"/>
      <c r="BB934" s="52"/>
    </row>
    <row r="935" spans="1:54">
      <c r="A935" s="52"/>
      <c r="B935" s="52"/>
      <c r="C935" s="52"/>
      <c r="D935" s="52"/>
      <c r="E935" s="52"/>
      <c r="F935" s="52"/>
      <c r="G935" s="52"/>
      <c r="H935" s="52"/>
      <c r="I935" s="52"/>
      <c r="J935" s="52"/>
      <c r="K935" s="52"/>
      <c r="L935" s="52"/>
      <c r="M935" s="52"/>
      <c r="N935" s="52"/>
      <c r="O935" s="52"/>
      <c r="P935" s="52"/>
      <c r="Q935" s="52"/>
      <c r="R935" s="52"/>
      <c r="S935" s="52"/>
      <c r="T935" s="52"/>
      <c r="U935" s="52"/>
      <c r="V935" s="52"/>
      <c r="W935" s="52"/>
      <c r="X935" s="52"/>
      <c r="Y935" s="52"/>
      <c r="Z935" s="52"/>
      <c r="AA935" s="52"/>
      <c r="AB935" s="52"/>
      <c r="AC935" s="52"/>
      <c r="AD935" s="52"/>
      <c r="AE935" s="52"/>
      <c r="AF935" s="52"/>
      <c r="AG935" s="52"/>
      <c r="AH935" s="52"/>
      <c r="AI935" s="52"/>
      <c r="AJ935" s="52"/>
      <c r="AK935" s="52"/>
      <c r="AL935" s="52"/>
      <c r="AM935" s="52"/>
      <c r="AN935" s="52"/>
      <c r="AO935" s="52"/>
      <c r="AP935" s="52"/>
      <c r="AQ935" s="52"/>
      <c r="AR935" s="52"/>
      <c r="AS935" s="52"/>
      <c r="AT935" s="52"/>
      <c r="AU935" s="52"/>
      <c r="AV935" s="52"/>
      <c r="AW935" s="52"/>
      <c r="AX935" s="52"/>
      <c r="AY935" s="52"/>
      <c r="AZ935" s="52"/>
      <c r="BA935" s="52"/>
      <c r="BB935" s="52"/>
    </row>
    <row r="936" spans="1:54">
      <c r="A936" s="52"/>
      <c r="B936" s="52"/>
      <c r="C936" s="52"/>
      <c r="D936" s="52"/>
      <c r="E936" s="52"/>
      <c r="F936" s="52"/>
      <c r="G936" s="52"/>
      <c r="H936" s="52"/>
      <c r="I936" s="52"/>
      <c r="J936" s="52"/>
      <c r="K936" s="52"/>
      <c r="L936" s="52"/>
      <c r="M936" s="52"/>
      <c r="N936" s="52"/>
      <c r="O936" s="52"/>
      <c r="P936" s="52"/>
      <c r="Q936" s="52"/>
      <c r="R936" s="52"/>
      <c r="S936" s="52"/>
      <c r="T936" s="52"/>
      <c r="U936" s="52"/>
      <c r="V936" s="52"/>
      <c r="W936" s="52"/>
      <c r="X936" s="52"/>
      <c r="Y936" s="52"/>
      <c r="Z936" s="52"/>
      <c r="AA936" s="52"/>
      <c r="AB936" s="52"/>
      <c r="AC936" s="52"/>
      <c r="AD936" s="52"/>
      <c r="AE936" s="52"/>
      <c r="AF936" s="52"/>
      <c r="AG936" s="52"/>
      <c r="AH936" s="52"/>
      <c r="AI936" s="52"/>
      <c r="AJ936" s="52"/>
      <c r="AK936" s="52"/>
      <c r="AL936" s="52"/>
      <c r="AM936" s="52"/>
      <c r="AN936" s="52"/>
      <c r="AO936" s="52"/>
      <c r="AP936" s="52"/>
      <c r="AQ936" s="52"/>
      <c r="AR936" s="52"/>
      <c r="AS936" s="52"/>
      <c r="AT936" s="52"/>
      <c r="AU936" s="52"/>
      <c r="AV936" s="52"/>
      <c r="AW936" s="52"/>
      <c r="AX936" s="52"/>
      <c r="AY936" s="52"/>
      <c r="AZ936" s="52"/>
      <c r="BA936" s="52"/>
      <c r="BB936" s="52"/>
    </row>
    <row r="937" spans="1:54">
      <c r="A937" s="52"/>
      <c r="B937" s="52"/>
      <c r="C937" s="52"/>
      <c r="D937" s="52"/>
      <c r="E937" s="52"/>
      <c r="F937" s="52"/>
      <c r="G937" s="52"/>
      <c r="H937" s="52"/>
      <c r="I937" s="52"/>
      <c r="J937" s="52"/>
      <c r="K937" s="52"/>
      <c r="L937" s="52"/>
      <c r="M937" s="52"/>
      <c r="N937" s="52"/>
      <c r="O937" s="52"/>
      <c r="P937" s="52"/>
      <c r="Q937" s="52"/>
      <c r="R937" s="52"/>
      <c r="S937" s="52"/>
      <c r="T937" s="52"/>
      <c r="U937" s="52"/>
      <c r="V937" s="52"/>
      <c r="W937" s="52"/>
      <c r="X937" s="52"/>
      <c r="Y937" s="52"/>
      <c r="Z937" s="52"/>
      <c r="AA937" s="52"/>
      <c r="AB937" s="52"/>
      <c r="AC937" s="52"/>
      <c r="AD937" s="52"/>
      <c r="AE937" s="52"/>
      <c r="AF937" s="52"/>
      <c r="AG937" s="52"/>
      <c r="AH937" s="52"/>
      <c r="AI937" s="52"/>
      <c r="AJ937" s="52"/>
      <c r="AK937" s="52"/>
      <c r="AL937" s="52"/>
      <c r="AM937" s="52"/>
      <c r="AN937" s="52"/>
      <c r="AO937" s="52"/>
      <c r="AP937" s="52"/>
      <c r="AQ937" s="52"/>
      <c r="AR937" s="52"/>
      <c r="AS937" s="52"/>
      <c r="AT937" s="52"/>
      <c r="AU937" s="52"/>
      <c r="AV937" s="52"/>
      <c r="AW937" s="52"/>
      <c r="AX937" s="52"/>
      <c r="AY937" s="52"/>
      <c r="AZ937" s="52"/>
      <c r="BA937" s="52"/>
      <c r="BB937" s="52"/>
    </row>
    <row r="938" spans="1:54">
      <c r="A938" s="52"/>
      <c r="B938" s="52"/>
      <c r="C938" s="52"/>
      <c r="D938" s="52"/>
      <c r="E938" s="52"/>
      <c r="F938" s="52"/>
      <c r="G938" s="52"/>
      <c r="H938" s="52"/>
      <c r="I938" s="52"/>
      <c r="J938" s="52"/>
      <c r="K938" s="52"/>
      <c r="L938" s="52"/>
      <c r="M938" s="52"/>
      <c r="N938" s="52"/>
      <c r="O938" s="52"/>
      <c r="P938" s="52"/>
      <c r="Q938" s="52"/>
      <c r="R938" s="52"/>
      <c r="S938" s="52"/>
      <c r="T938" s="52"/>
      <c r="U938" s="52"/>
      <c r="V938" s="52"/>
      <c r="W938" s="52"/>
      <c r="X938" s="52"/>
      <c r="Y938" s="52"/>
      <c r="Z938" s="52"/>
      <c r="AA938" s="52"/>
      <c r="AB938" s="52"/>
      <c r="AC938" s="52"/>
      <c r="AD938" s="52"/>
      <c r="AE938" s="52"/>
      <c r="AF938" s="52"/>
      <c r="AG938" s="52"/>
      <c r="AH938" s="52"/>
      <c r="AI938" s="52"/>
      <c r="AJ938" s="52"/>
      <c r="AK938" s="52"/>
      <c r="AL938" s="52"/>
      <c r="AM938" s="52"/>
      <c r="AN938" s="52"/>
      <c r="AO938" s="52"/>
      <c r="AP938" s="52"/>
      <c r="AQ938" s="52"/>
      <c r="AR938" s="52"/>
      <c r="AS938" s="52"/>
      <c r="AT938" s="52"/>
      <c r="AU938" s="52"/>
      <c r="AV938" s="52"/>
      <c r="AW938" s="52"/>
      <c r="AX938" s="52"/>
      <c r="AY938" s="52"/>
      <c r="AZ938" s="52"/>
      <c r="BA938" s="52"/>
      <c r="BB938" s="52"/>
    </row>
    <row r="939" spans="1:54">
      <c r="A939" s="52"/>
      <c r="B939" s="52"/>
      <c r="C939" s="52"/>
      <c r="D939" s="52"/>
      <c r="E939" s="52"/>
      <c r="F939" s="52"/>
      <c r="G939" s="52"/>
      <c r="H939" s="52"/>
      <c r="I939" s="52"/>
      <c r="J939" s="52"/>
      <c r="K939" s="52"/>
      <c r="L939" s="52"/>
      <c r="M939" s="52"/>
      <c r="N939" s="52"/>
      <c r="O939" s="52"/>
      <c r="P939" s="52"/>
      <c r="Q939" s="52"/>
      <c r="R939" s="52"/>
      <c r="S939" s="52"/>
      <c r="T939" s="52"/>
      <c r="U939" s="52"/>
      <c r="V939" s="52"/>
      <c r="W939" s="52"/>
      <c r="X939" s="52"/>
      <c r="Y939" s="52"/>
      <c r="Z939" s="52"/>
      <c r="AA939" s="52"/>
      <c r="AB939" s="52"/>
      <c r="AC939" s="52"/>
      <c r="AD939" s="52"/>
      <c r="AE939" s="52"/>
      <c r="AF939" s="52"/>
      <c r="AG939" s="52"/>
      <c r="AH939" s="52"/>
      <c r="AI939" s="52"/>
      <c r="AJ939" s="52"/>
      <c r="AK939" s="52"/>
      <c r="AL939" s="52"/>
      <c r="AM939" s="52"/>
      <c r="AN939" s="52"/>
      <c r="AO939" s="52"/>
      <c r="AP939" s="52"/>
      <c r="AQ939" s="52"/>
      <c r="AR939" s="52"/>
      <c r="AS939" s="52"/>
      <c r="AT939" s="52"/>
      <c r="AU939" s="52"/>
      <c r="AV939" s="52"/>
      <c r="AW939" s="52"/>
      <c r="AX939" s="52"/>
      <c r="AY939" s="52"/>
      <c r="AZ939" s="52"/>
      <c r="BA939" s="52"/>
      <c r="BB939" s="52"/>
    </row>
    <row r="940" spans="1:54">
      <c r="A940" s="52"/>
      <c r="B940" s="52"/>
      <c r="C940" s="52"/>
      <c r="D940" s="52"/>
      <c r="E940" s="52"/>
      <c r="F940" s="52"/>
      <c r="G940" s="52"/>
      <c r="H940" s="52"/>
      <c r="I940" s="52"/>
      <c r="J940" s="52"/>
      <c r="K940" s="52"/>
      <c r="L940" s="52"/>
      <c r="M940" s="52"/>
      <c r="N940" s="52"/>
      <c r="O940" s="52"/>
      <c r="P940" s="52"/>
      <c r="Q940" s="52"/>
      <c r="R940" s="52"/>
      <c r="S940" s="52"/>
      <c r="T940" s="52"/>
      <c r="U940" s="52"/>
      <c r="V940" s="52"/>
      <c r="W940" s="52"/>
      <c r="X940" s="52"/>
      <c r="Y940" s="52"/>
      <c r="Z940" s="52"/>
      <c r="AA940" s="52"/>
      <c r="AB940" s="52"/>
      <c r="AC940" s="52"/>
      <c r="AD940" s="52"/>
      <c r="AE940" s="52"/>
      <c r="AF940" s="52"/>
      <c r="AG940" s="52"/>
      <c r="AH940" s="52"/>
      <c r="AI940" s="52"/>
      <c r="AJ940" s="52"/>
      <c r="AK940" s="52"/>
      <c r="AL940" s="52"/>
      <c r="AM940" s="52"/>
      <c r="AN940" s="52"/>
      <c r="AO940" s="52"/>
      <c r="AP940" s="52"/>
      <c r="AQ940" s="52"/>
      <c r="AR940" s="52"/>
      <c r="AS940" s="52"/>
      <c r="AT940" s="52"/>
      <c r="AU940" s="52"/>
      <c r="AV940" s="52"/>
      <c r="AW940" s="52"/>
      <c r="AX940" s="52"/>
      <c r="AY940" s="52"/>
      <c r="AZ940" s="52"/>
      <c r="BA940" s="52"/>
      <c r="BB940" s="52"/>
    </row>
    <row r="941" spans="1:54">
      <c r="A941" s="52"/>
      <c r="B941" s="52"/>
      <c r="C941" s="52"/>
      <c r="D941" s="52"/>
      <c r="E941" s="52"/>
      <c r="F941" s="52"/>
      <c r="G941" s="52"/>
      <c r="H941" s="52"/>
      <c r="I941" s="52"/>
      <c r="J941" s="52"/>
      <c r="K941" s="52"/>
      <c r="L941" s="52"/>
      <c r="M941" s="52"/>
      <c r="N941" s="52"/>
      <c r="O941" s="52"/>
      <c r="P941" s="52"/>
      <c r="Q941" s="52"/>
      <c r="R941" s="52"/>
      <c r="S941" s="52"/>
      <c r="T941" s="52"/>
      <c r="U941" s="52"/>
      <c r="V941" s="52"/>
      <c r="W941" s="52"/>
      <c r="X941" s="52"/>
      <c r="Y941" s="52"/>
      <c r="Z941" s="52"/>
      <c r="AA941" s="52"/>
      <c r="AB941" s="52"/>
      <c r="AC941" s="52"/>
      <c r="AD941" s="52"/>
      <c r="AE941" s="52"/>
      <c r="AF941" s="52"/>
      <c r="AG941" s="52"/>
      <c r="AH941" s="52"/>
      <c r="AI941" s="52"/>
      <c r="AJ941" s="52"/>
      <c r="AK941" s="52"/>
      <c r="AL941" s="52"/>
      <c r="AM941" s="52"/>
      <c r="AN941" s="52"/>
      <c r="AO941" s="52"/>
      <c r="AP941" s="52"/>
      <c r="AQ941" s="52"/>
      <c r="AR941" s="52"/>
      <c r="AS941" s="52"/>
      <c r="AT941" s="52"/>
      <c r="AU941" s="52"/>
      <c r="AV941" s="52"/>
      <c r="AW941" s="52"/>
      <c r="AX941" s="52"/>
      <c r="AY941" s="52"/>
      <c r="AZ941" s="52"/>
      <c r="BA941" s="52"/>
      <c r="BB941" s="52"/>
    </row>
    <row r="942" spans="1:54">
      <c r="A942" s="52"/>
      <c r="B942" s="52"/>
      <c r="C942" s="52"/>
      <c r="D942" s="52"/>
      <c r="E942" s="52"/>
      <c r="F942" s="52"/>
      <c r="G942" s="52"/>
      <c r="H942" s="52"/>
      <c r="I942" s="52"/>
      <c r="J942" s="52"/>
      <c r="K942" s="52"/>
      <c r="L942" s="52"/>
      <c r="M942" s="52"/>
      <c r="N942" s="52"/>
      <c r="O942" s="52"/>
      <c r="P942" s="52"/>
      <c r="Q942" s="52"/>
      <c r="R942" s="52"/>
      <c r="S942" s="52"/>
      <c r="T942" s="52"/>
      <c r="U942" s="52"/>
      <c r="V942" s="52"/>
      <c r="W942" s="52"/>
      <c r="X942" s="52"/>
      <c r="Y942" s="52"/>
      <c r="Z942" s="52"/>
      <c r="AA942" s="52"/>
      <c r="AB942" s="52"/>
      <c r="AC942" s="52"/>
      <c r="AD942" s="52"/>
      <c r="AE942" s="52"/>
      <c r="AF942" s="52"/>
      <c r="AG942" s="52"/>
      <c r="AH942" s="52"/>
      <c r="AI942" s="52"/>
      <c r="AJ942" s="52"/>
      <c r="AK942" s="52"/>
      <c r="AL942" s="52"/>
      <c r="AM942" s="52"/>
      <c r="AN942" s="52"/>
      <c r="AO942" s="52"/>
      <c r="AP942" s="52"/>
      <c r="AQ942" s="52"/>
      <c r="AR942" s="52"/>
      <c r="AS942" s="52"/>
      <c r="AT942" s="52"/>
      <c r="AU942" s="52"/>
      <c r="AV942" s="52"/>
      <c r="AW942" s="52"/>
      <c r="AX942" s="52"/>
      <c r="AY942" s="52"/>
      <c r="AZ942" s="52"/>
      <c r="BA942" s="52"/>
      <c r="BB942" s="52"/>
    </row>
    <row r="943" spans="1:54">
      <c r="A943" s="52"/>
      <c r="B943" s="52"/>
      <c r="C943" s="52"/>
      <c r="D943" s="52"/>
      <c r="E943" s="52"/>
      <c r="F943" s="52"/>
      <c r="G943" s="52"/>
      <c r="H943" s="52"/>
      <c r="I943" s="52"/>
      <c r="J943" s="52"/>
      <c r="K943" s="52"/>
      <c r="L943" s="52"/>
      <c r="M943" s="52"/>
      <c r="N943" s="52"/>
      <c r="O943" s="52"/>
      <c r="P943" s="52"/>
      <c r="Q943" s="52"/>
      <c r="R943" s="52"/>
      <c r="S943" s="52"/>
      <c r="T943" s="52"/>
      <c r="U943" s="52"/>
      <c r="V943" s="52"/>
      <c r="W943" s="52"/>
      <c r="X943" s="52"/>
      <c r="Y943" s="52"/>
      <c r="Z943" s="52"/>
      <c r="AA943" s="52"/>
      <c r="AB943" s="52"/>
      <c r="AC943" s="52"/>
      <c r="AD943" s="52"/>
      <c r="AE943" s="52"/>
      <c r="AF943" s="52"/>
      <c r="AG943" s="52"/>
      <c r="AH943" s="52"/>
      <c r="AI943" s="52"/>
      <c r="AJ943" s="52"/>
      <c r="AK943" s="52"/>
      <c r="AL943" s="52"/>
      <c r="AM943" s="52"/>
      <c r="AN943" s="52"/>
      <c r="AO943" s="52"/>
      <c r="AP943" s="52"/>
      <c r="AQ943" s="52"/>
      <c r="AR943" s="52"/>
      <c r="AS943" s="52"/>
      <c r="AT943" s="52"/>
      <c r="AU943" s="52"/>
      <c r="AV943" s="52"/>
      <c r="AW943" s="52"/>
      <c r="AX943" s="52"/>
      <c r="AY943" s="52"/>
      <c r="AZ943" s="52"/>
      <c r="BA943" s="52"/>
      <c r="BB943" s="52"/>
    </row>
    <row r="944" spans="1:54">
      <c r="A944" s="52"/>
      <c r="B944" s="52"/>
      <c r="C944" s="52"/>
      <c r="D944" s="52"/>
      <c r="E944" s="52"/>
      <c r="F944" s="52"/>
      <c r="G944" s="52"/>
      <c r="H944" s="52"/>
      <c r="I944" s="52"/>
      <c r="J944" s="52"/>
      <c r="K944" s="52"/>
      <c r="L944" s="52"/>
      <c r="M944" s="52"/>
      <c r="N944" s="52"/>
      <c r="O944" s="52"/>
      <c r="P944" s="52"/>
      <c r="Q944" s="52"/>
      <c r="R944" s="52"/>
      <c r="S944" s="52"/>
      <c r="T944" s="52"/>
      <c r="U944" s="52"/>
      <c r="V944" s="52"/>
      <c r="W944" s="52"/>
      <c r="X944" s="52"/>
      <c r="Y944" s="52"/>
      <c r="Z944" s="52"/>
      <c r="AA944" s="52"/>
      <c r="AB944" s="52"/>
      <c r="AC944" s="52"/>
      <c r="AD944" s="52"/>
      <c r="AE944" s="52"/>
      <c r="AF944" s="52"/>
      <c r="AG944" s="52"/>
      <c r="AH944" s="52"/>
      <c r="AI944" s="52"/>
      <c r="AJ944" s="52"/>
      <c r="AK944" s="52"/>
      <c r="AL944" s="52"/>
      <c r="AM944" s="52"/>
      <c r="AN944" s="52"/>
      <c r="AO944" s="52"/>
      <c r="AP944" s="52"/>
      <c r="AQ944" s="52"/>
      <c r="AR944" s="52"/>
      <c r="AS944" s="52"/>
      <c r="AT944" s="52"/>
      <c r="AU944" s="52"/>
      <c r="AV944" s="52"/>
      <c r="AW944" s="52"/>
      <c r="AX944" s="52"/>
      <c r="AY944" s="52"/>
      <c r="AZ944" s="52"/>
      <c r="BA944" s="52"/>
      <c r="BB944" s="52"/>
    </row>
    <row r="945" spans="1:54">
      <c r="A945" s="52"/>
      <c r="B945" s="52"/>
      <c r="C945" s="52"/>
      <c r="D945" s="52"/>
      <c r="E945" s="52"/>
      <c r="F945" s="52"/>
      <c r="G945" s="52"/>
      <c r="H945" s="52"/>
      <c r="I945" s="52"/>
      <c r="J945" s="52"/>
      <c r="K945" s="52"/>
      <c r="L945" s="52"/>
      <c r="M945" s="52"/>
      <c r="N945" s="52"/>
      <c r="O945" s="52"/>
      <c r="P945" s="52"/>
      <c r="Q945" s="52"/>
      <c r="R945" s="52"/>
      <c r="S945" s="52"/>
      <c r="T945" s="52"/>
      <c r="U945" s="52"/>
      <c r="V945" s="52"/>
      <c r="W945" s="52"/>
      <c r="X945" s="52"/>
      <c r="Y945" s="52"/>
      <c r="Z945" s="52"/>
      <c r="AA945" s="52"/>
      <c r="AB945" s="52"/>
      <c r="AC945" s="52"/>
      <c r="AD945" s="52"/>
      <c r="AE945" s="52"/>
      <c r="AF945" s="52"/>
      <c r="AG945" s="52"/>
      <c r="AH945" s="52"/>
      <c r="AI945" s="52"/>
      <c r="AJ945" s="52"/>
      <c r="AK945" s="52"/>
      <c r="AL945" s="52"/>
      <c r="AM945" s="52"/>
      <c r="AN945" s="52"/>
      <c r="AO945" s="52"/>
      <c r="AP945" s="52"/>
      <c r="AQ945" s="52"/>
      <c r="AR945" s="52"/>
      <c r="AS945" s="52"/>
      <c r="AT945" s="52"/>
      <c r="AU945" s="52"/>
      <c r="AV945" s="52"/>
      <c r="AW945" s="52"/>
      <c r="AX945" s="52"/>
      <c r="AY945" s="52"/>
      <c r="AZ945" s="52"/>
      <c r="BA945" s="52"/>
      <c r="BB945" s="52"/>
    </row>
    <row r="946" spans="1:54">
      <c r="A946" s="52"/>
      <c r="B946" s="52"/>
      <c r="C946" s="52"/>
      <c r="D946" s="52"/>
      <c r="E946" s="52"/>
      <c r="F946" s="52"/>
      <c r="G946" s="52"/>
      <c r="H946" s="52"/>
      <c r="I946" s="52"/>
      <c r="J946" s="52"/>
      <c r="K946" s="52"/>
      <c r="L946" s="52"/>
      <c r="M946" s="52"/>
      <c r="N946" s="52"/>
      <c r="O946" s="52"/>
      <c r="P946" s="52"/>
      <c r="Q946" s="52"/>
      <c r="R946" s="52"/>
      <c r="S946" s="52"/>
      <c r="T946" s="52"/>
      <c r="U946" s="52"/>
      <c r="V946" s="52"/>
      <c r="W946" s="52"/>
      <c r="X946" s="52"/>
      <c r="Y946" s="52"/>
      <c r="Z946" s="52"/>
      <c r="AA946" s="52"/>
      <c r="AB946" s="52"/>
      <c r="AC946" s="52"/>
      <c r="AD946" s="52"/>
      <c r="AE946" s="52"/>
      <c r="AF946" s="52"/>
      <c r="AG946" s="52"/>
      <c r="AH946" s="52"/>
      <c r="AI946" s="52"/>
      <c r="AJ946" s="52"/>
      <c r="AK946" s="52"/>
      <c r="AL946" s="52"/>
      <c r="AM946" s="52"/>
      <c r="AN946" s="52"/>
      <c r="AO946" s="52"/>
      <c r="AP946" s="52"/>
      <c r="AQ946" s="52"/>
      <c r="AR946" s="52"/>
      <c r="AS946" s="52"/>
      <c r="AT946" s="52"/>
      <c r="AU946" s="52"/>
      <c r="AV946" s="52"/>
      <c r="AW946" s="52"/>
      <c r="AX946" s="52"/>
      <c r="AY946" s="52"/>
      <c r="AZ946" s="52"/>
      <c r="BA946" s="52"/>
      <c r="BB946" s="52"/>
    </row>
    <row r="947" spans="1:54">
      <c r="A947" s="52"/>
      <c r="B947" s="52"/>
      <c r="C947" s="52"/>
      <c r="D947" s="52"/>
      <c r="E947" s="52"/>
      <c r="F947" s="52"/>
      <c r="G947" s="52"/>
      <c r="H947" s="52"/>
      <c r="I947" s="52"/>
      <c r="J947" s="52"/>
      <c r="K947" s="52"/>
      <c r="L947" s="52"/>
      <c r="M947" s="52"/>
      <c r="N947" s="52"/>
      <c r="O947" s="52"/>
      <c r="P947" s="52"/>
      <c r="Q947" s="52"/>
      <c r="R947" s="52"/>
      <c r="S947" s="52"/>
      <c r="T947" s="52"/>
      <c r="U947" s="52"/>
      <c r="V947" s="52"/>
      <c r="W947" s="52"/>
      <c r="X947" s="52"/>
      <c r="Y947" s="52"/>
      <c r="Z947" s="52"/>
      <c r="AA947" s="52"/>
      <c r="AB947" s="52"/>
      <c r="AC947" s="52"/>
      <c r="AD947" s="52"/>
      <c r="AE947" s="52"/>
      <c r="AF947" s="52"/>
      <c r="AG947" s="52"/>
      <c r="AH947" s="52"/>
      <c r="AI947" s="52"/>
      <c r="AJ947" s="52"/>
      <c r="AK947" s="52"/>
      <c r="AL947" s="52"/>
      <c r="AM947" s="52"/>
      <c r="AN947" s="52"/>
      <c r="AO947" s="52"/>
      <c r="AP947" s="52"/>
      <c r="AQ947" s="52"/>
      <c r="AR947" s="52"/>
      <c r="AS947" s="52"/>
      <c r="AT947" s="52"/>
      <c r="AU947" s="52"/>
      <c r="AV947" s="52"/>
      <c r="AW947" s="52"/>
      <c r="AX947" s="52"/>
      <c r="AY947" s="52"/>
      <c r="AZ947" s="52"/>
      <c r="BA947" s="52"/>
      <c r="BB947" s="52"/>
    </row>
    <row r="948" spans="1:54">
      <c r="A948" s="52"/>
      <c r="B948" s="52"/>
      <c r="C948" s="52"/>
      <c r="D948" s="52"/>
      <c r="E948" s="52"/>
      <c r="F948" s="52"/>
      <c r="G948" s="52"/>
      <c r="H948" s="52"/>
      <c r="I948" s="52"/>
      <c r="J948" s="52"/>
      <c r="K948" s="52"/>
      <c r="L948" s="52"/>
      <c r="M948" s="52"/>
      <c r="N948" s="52"/>
      <c r="O948" s="52"/>
      <c r="P948" s="52"/>
      <c r="Q948" s="52"/>
      <c r="R948" s="52"/>
      <c r="S948" s="52"/>
      <c r="T948" s="52"/>
      <c r="U948" s="52"/>
      <c r="V948" s="52"/>
      <c r="W948" s="52"/>
      <c r="X948" s="52"/>
      <c r="Y948" s="52"/>
      <c r="Z948" s="52"/>
      <c r="AA948" s="52"/>
      <c r="AB948" s="52"/>
      <c r="AC948" s="52"/>
      <c r="AD948" s="52"/>
      <c r="AE948" s="52"/>
      <c r="AF948" s="52"/>
      <c r="AG948" s="52"/>
      <c r="AH948" s="52"/>
      <c r="AI948" s="52"/>
      <c r="AJ948" s="52"/>
      <c r="AK948" s="52"/>
      <c r="AL948" s="52"/>
      <c r="AM948" s="52"/>
      <c r="AN948" s="52"/>
      <c r="AO948" s="52"/>
      <c r="AP948" s="52"/>
      <c r="AQ948" s="52"/>
      <c r="AR948" s="52"/>
      <c r="AS948" s="52"/>
      <c r="AT948" s="52"/>
      <c r="AU948" s="52"/>
      <c r="AV948" s="52"/>
      <c r="AW948" s="52"/>
      <c r="AX948" s="52"/>
      <c r="AY948" s="52"/>
      <c r="AZ948" s="52"/>
      <c r="BA948" s="52"/>
      <c r="BB948" s="52"/>
    </row>
    <row r="949" spans="1:54">
      <c r="A949" s="52"/>
      <c r="B949" s="52"/>
      <c r="C949" s="52"/>
      <c r="D949" s="52"/>
      <c r="E949" s="52"/>
      <c r="F949" s="52"/>
      <c r="G949" s="52"/>
      <c r="H949" s="52"/>
      <c r="I949" s="52"/>
      <c r="J949" s="52"/>
      <c r="K949" s="52"/>
      <c r="L949" s="52"/>
      <c r="M949" s="52"/>
      <c r="N949" s="52"/>
      <c r="O949" s="52"/>
      <c r="P949" s="52"/>
      <c r="Q949" s="52"/>
      <c r="R949" s="52"/>
      <c r="S949" s="52"/>
      <c r="T949" s="52"/>
      <c r="U949" s="52"/>
      <c r="V949" s="52"/>
      <c r="W949" s="52"/>
      <c r="X949" s="52"/>
      <c r="Y949" s="52"/>
      <c r="Z949" s="52"/>
      <c r="AA949" s="52"/>
      <c r="AB949" s="52"/>
      <c r="AC949" s="52"/>
      <c r="AD949" s="52"/>
      <c r="AE949" s="52"/>
      <c r="AF949" s="52"/>
      <c r="AG949" s="52"/>
      <c r="AH949" s="52"/>
      <c r="AI949" s="52"/>
      <c r="AJ949" s="52"/>
      <c r="AK949" s="52"/>
      <c r="AL949" s="52"/>
      <c r="AM949" s="52"/>
      <c r="AN949" s="52"/>
      <c r="AO949" s="52"/>
      <c r="AP949" s="52"/>
      <c r="AQ949" s="52"/>
      <c r="AR949" s="52"/>
      <c r="AS949" s="52"/>
      <c r="AT949" s="52"/>
      <c r="AU949" s="52"/>
      <c r="AV949" s="52"/>
      <c r="AW949" s="52"/>
      <c r="AX949" s="52"/>
      <c r="AY949" s="52"/>
      <c r="AZ949" s="52"/>
      <c r="BA949" s="52"/>
      <c r="BB949" s="52"/>
    </row>
    <row r="950" spans="1:54">
      <c r="A950" s="52"/>
      <c r="B950" s="52"/>
      <c r="C950" s="52"/>
      <c r="D950" s="52"/>
      <c r="E950" s="52"/>
      <c r="F950" s="52"/>
      <c r="G950" s="52"/>
      <c r="H950" s="52"/>
      <c r="I950" s="52"/>
      <c r="J950" s="52"/>
      <c r="K950" s="52"/>
      <c r="L950" s="52"/>
      <c r="M950" s="52"/>
      <c r="N950" s="52"/>
      <c r="O950" s="52"/>
      <c r="P950" s="52"/>
      <c r="Q950" s="52"/>
      <c r="R950" s="52"/>
      <c r="S950" s="52"/>
      <c r="T950" s="52"/>
      <c r="U950" s="52"/>
      <c r="V950" s="52"/>
      <c r="W950" s="52"/>
      <c r="X950" s="52"/>
      <c r="Y950" s="52"/>
      <c r="Z950" s="52"/>
      <c r="AA950" s="52"/>
      <c r="AB950" s="52"/>
      <c r="AC950" s="52"/>
      <c r="AD950" s="52"/>
      <c r="AE950" s="52"/>
      <c r="AF950" s="52"/>
      <c r="AG950" s="52"/>
      <c r="AH950" s="52"/>
      <c r="AI950" s="52"/>
      <c r="AJ950" s="52"/>
      <c r="AK950" s="52"/>
      <c r="AL950" s="52"/>
      <c r="AM950" s="52"/>
      <c r="AN950" s="52"/>
      <c r="AO950" s="52"/>
      <c r="AP950" s="52"/>
      <c r="AQ950" s="52"/>
      <c r="AR950" s="52"/>
      <c r="AS950" s="52"/>
      <c r="AT950" s="52"/>
      <c r="AU950" s="52"/>
      <c r="AV950" s="52"/>
      <c r="AW950" s="52"/>
      <c r="AX950" s="52"/>
      <c r="AY950" s="52"/>
      <c r="AZ950" s="52"/>
      <c r="BA950" s="52"/>
      <c r="BB950" s="52"/>
    </row>
    <row r="951" spans="1:54">
      <c r="A951" s="52"/>
      <c r="B951" s="52"/>
      <c r="C951" s="52"/>
      <c r="D951" s="52"/>
      <c r="E951" s="52"/>
      <c r="F951" s="52"/>
      <c r="G951" s="52"/>
      <c r="H951" s="52"/>
      <c r="I951" s="52"/>
      <c r="J951" s="52"/>
      <c r="K951" s="52"/>
      <c r="L951" s="52"/>
      <c r="M951" s="52"/>
      <c r="N951" s="52"/>
      <c r="O951" s="52"/>
      <c r="P951" s="52"/>
      <c r="Q951" s="52"/>
      <c r="R951" s="52"/>
      <c r="S951" s="52"/>
      <c r="T951" s="52"/>
      <c r="U951" s="52"/>
      <c r="V951" s="52"/>
      <c r="W951" s="52"/>
      <c r="X951" s="52"/>
      <c r="Y951" s="52"/>
      <c r="Z951" s="52"/>
      <c r="AA951" s="52"/>
      <c r="AB951" s="52"/>
      <c r="AC951" s="52"/>
      <c r="AD951" s="52"/>
      <c r="AE951" s="52"/>
      <c r="AF951" s="52"/>
      <c r="AG951" s="52"/>
      <c r="AH951" s="52"/>
      <c r="AI951" s="52"/>
      <c r="AJ951" s="52"/>
      <c r="AK951" s="52"/>
      <c r="AL951" s="52"/>
      <c r="AM951" s="52"/>
      <c r="AN951" s="52"/>
      <c r="AO951" s="52"/>
      <c r="AP951" s="52"/>
      <c r="AQ951" s="52"/>
      <c r="AR951" s="52"/>
      <c r="AS951" s="52"/>
      <c r="AT951" s="52"/>
      <c r="AU951" s="52"/>
      <c r="AV951" s="52"/>
      <c r="AW951" s="52"/>
      <c r="AX951" s="52"/>
      <c r="AY951" s="52"/>
      <c r="AZ951" s="52"/>
      <c r="BA951" s="52"/>
      <c r="BB951" s="52"/>
    </row>
    <row r="952" spans="1:54">
      <c r="A952" s="52"/>
      <c r="B952" s="52"/>
      <c r="C952" s="52"/>
      <c r="D952" s="52"/>
      <c r="E952" s="52"/>
      <c r="F952" s="52"/>
      <c r="G952" s="52"/>
      <c r="H952" s="52"/>
      <c r="I952" s="52"/>
      <c r="J952" s="52"/>
      <c r="K952" s="52"/>
      <c r="L952" s="52"/>
      <c r="M952" s="52"/>
      <c r="N952" s="52"/>
      <c r="O952" s="52"/>
      <c r="P952" s="52"/>
      <c r="Q952" s="52"/>
      <c r="R952" s="52"/>
      <c r="S952" s="52"/>
      <c r="T952" s="52"/>
      <c r="U952" s="52"/>
      <c r="V952" s="52"/>
      <c r="W952" s="52"/>
      <c r="X952" s="52"/>
      <c r="Y952" s="52"/>
      <c r="Z952" s="52"/>
      <c r="AA952" s="52"/>
      <c r="AB952" s="52"/>
      <c r="AC952" s="52"/>
      <c r="AD952" s="52"/>
      <c r="AE952" s="52"/>
      <c r="AF952" s="52"/>
      <c r="AG952" s="52"/>
      <c r="AH952" s="52"/>
      <c r="AI952" s="52"/>
      <c r="AJ952" s="52"/>
      <c r="AK952" s="52"/>
      <c r="AL952" s="52"/>
      <c r="AM952" s="52"/>
      <c r="AN952" s="52"/>
      <c r="AO952" s="52"/>
      <c r="AP952" s="52"/>
      <c r="AQ952" s="52"/>
      <c r="AR952" s="52"/>
      <c r="AS952" s="52"/>
      <c r="AT952" s="52"/>
      <c r="AU952" s="52"/>
      <c r="AV952" s="52"/>
      <c r="AW952" s="52"/>
      <c r="AX952" s="52"/>
      <c r="AY952" s="52"/>
      <c r="AZ952" s="52"/>
      <c r="BA952" s="52"/>
      <c r="BB952" s="52"/>
    </row>
    <row r="953" spans="1:54">
      <c r="A953" s="52"/>
      <c r="B953" s="52"/>
      <c r="C953" s="52"/>
      <c r="D953" s="52"/>
      <c r="E953" s="52"/>
      <c r="F953" s="52"/>
      <c r="G953" s="52"/>
      <c r="H953" s="52"/>
      <c r="I953" s="52"/>
      <c r="J953" s="52"/>
      <c r="K953" s="52"/>
      <c r="L953" s="52"/>
      <c r="M953" s="52"/>
      <c r="N953" s="52"/>
      <c r="O953" s="52"/>
      <c r="P953" s="52"/>
      <c r="Q953" s="52"/>
      <c r="R953" s="52"/>
      <c r="S953" s="52"/>
      <c r="T953" s="52"/>
      <c r="U953" s="52"/>
      <c r="V953" s="52"/>
      <c r="W953" s="52"/>
      <c r="X953" s="52"/>
      <c r="Y953" s="52"/>
      <c r="Z953" s="52"/>
      <c r="AA953" s="52"/>
      <c r="AB953" s="52"/>
      <c r="AC953" s="52"/>
      <c r="AD953" s="52"/>
      <c r="AE953" s="52"/>
      <c r="AF953" s="52"/>
      <c r="AG953" s="52"/>
      <c r="AH953" s="52"/>
      <c r="AI953" s="52"/>
      <c r="AJ953" s="52"/>
      <c r="AK953" s="52"/>
      <c r="AL953" s="52"/>
      <c r="AM953" s="52"/>
      <c r="AN953" s="52"/>
      <c r="AO953" s="52"/>
      <c r="AP953" s="52"/>
      <c r="AQ953" s="52"/>
      <c r="AR953" s="52"/>
      <c r="AS953" s="52"/>
      <c r="AT953" s="52"/>
      <c r="AU953" s="52"/>
      <c r="AV953" s="52"/>
      <c r="AW953" s="52"/>
      <c r="AX953" s="52"/>
      <c r="AY953" s="52"/>
      <c r="AZ953" s="52"/>
      <c r="BA953" s="52"/>
      <c r="BB953" s="52"/>
    </row>
    <row r="954" spans="1:54">
      <c r="A954" s="52"/>
      <c r="B954" s="52"/>
      <c r="C954" s="52"/>
      <c r="D954" s="52"/>
      <c r="E954" s="52"/>
      <c r="F954" s="52"/>
      <c r="G954" s="52"/>
      <c r="H954" s="52"/>
      <c r="I954" s="52"/>
      <c r="J954" s="52"/>
      <c r="K954" s="52"/>
      <c r="L954" s="52"/>
      <c r="M954" s="52"/>
      <c r="N954" s="52"/>
      <c r="O954" s="52"/>
      <c r="P954" s="52"/>
      <c r="Q954" s="52"/>
      <c r="R954" s="52"/>
      <c r="S954" s="52"/>
      <c r="T954" s="52"/>
      <c r="U954" s="52"/>
      <c r="V954" s="52"/>
      <c r="W954" s="52"/>
      <c r="X954" s="52"/>
      <c r="Y954" s="52"/>
      <c r="Z954" s="52"/>
      <c r="AA954" s="52"/>
      <c r="AB954" s="52"/>
      <c r="AC954" s="52"/>
      <c r="AD954" s="52"/>
      <c r="AE954" s="52"/>
      <c r="AF954" s="52"/>
      <c r="AG954" s="52"/>
      <c r="AH954" s="52"/>
      <c r="AI954" s="52"/>
      <c r="AJ954" s="52"/>
      <c r="AK954" s="52"/>
      <c r="AL954" s="52"/>
      <c r="AM954" s="52"/>
      <c r="AN954" s="52"/>
      <c r="AO954" s="52"/>
      <c r="AP954" s="52"/>
      <c r="AQ954" s="52"/>
      <c r="AR954" s="52"/>
      <c r="AS954" s="52"/>
      <c r="AT954" s="52"/>
      <c r="AU954" s="52"/>
      <c r="AV954" s="52"/>
      <c r="AW954" s="52"/>
      <c r="AX954" s="52"/>
      <c r="AY954" s="52"/>
      <c r="AZ954" s="52"/>
      <c r="BA954" s="52"/>
      <c r="BB954" s="52"/>
    </row>
    <row r="955" spans="1:54">
      <c r="A955" s="52"/>
      <c r="B955" s="52"/>
      <c r="C955" s="52"/>
      <c r="D955" s="52"/>
      <c r="E955" s="52"/>
      <c r="F955" s="52"/>
      <c r="G955" s="52"/>
      <c r="H955" s="52"/>
      <c r="I955" s="52"/>
      <c r="J955" s="52"/>
      <c r="K955" s="52"/>
      <c r="L955" s="52"/>
      <c r="M955" s="52"/>
      <c r="N955" s="52"/>
      <c r="O955" s="52"/>
      <c r="P955" s="52"/>
      <c r="Q955" s="52"/>
      <c r="R955" s="52"/>
      <c r="S955" s="52"/>
      <c r="T955" s="52"/>
      <c r="U955" s="52"/>
      <c r="V955" s="52"/>
      <c r="W955" s="52"/>
      <c r="X955" s="52"/>
      <c r="Y955" s="52"/>
      <c r="Z955" s="52"/>
      <c r="AA955" s="52"/>
      <c r="AB955" s="52"/>
      <c r="AC955" s="52"/>
      <c r="AD955" s="52"/>
      <c r="AE955" s="52"/>
      <c r="AF955" s="52"/>
      <c r="AG955" s="52"/>
      <c r="AH955" s="52"/>
      <c r="AI955" s="52"/>
      <c r="AJ955" s="52"/>
      <c r="AK955" s="52"/>
      <c r="AL955" s="52"/>
      <c r="AM955" s="52"/>
      <c r="AN955" s="52"/>
      <c r="AO955" s="52"/>
      <c r="AP955" s="52"/>
      <c r="AQ955" s="52"/>
      <c r="AR955" s="52"/>
      <c r="AS955" s="52"/>
      <c r="AT955" s="52"/>
      <c r="AU955" s="52"/>
      <c r="AV955" s="52"/>
      <c r="AW955" s="52"/>
      <c r="AX955" s="52"/>
      <c r="AY955" s="52"/>
      <c r="AZ955" s="52"/>
      <c r="BA955" s="52"/>
      <c r="BB955" s="52"/>
    </row>
    <row r="956" spans="1:54">
      <c r="A956" s="52"/>
      <c r="B956" s="52"/>
      <c r="C956" s="52"/>
      <c r="D956" s="52"/>
      <c r="E956" s="52"/>
      <c r="F956" s="52"/>
      <c r="G956" s="52"/>
      <c r="H956" s="52"/>
      <c r="I956" s="52"/>
      <c r="J956" s="52"/>
      <c r="K956" s="52"/>
      <c r="L956" s="52"/>
      <c r="M956" s="52"/>
      <c r="N956" s="52"/>
      <c r="O956" s="52"/>
      <c r="P956" s="52"/>
      <c r="Q956" s="52"/>
      <c r="R956" s="52"/>
      <c r="S956" s="52"/>
      <c r="T956" s="52"/>
      <c r="U956" s="52"/>
      <c r="V956" s="52"/>
      <c r="W956" s="52"/>
      <c r="X956" s="52"/>
      <c r="Y956" s="52"/>
      <c r="Z956" s="52"/>
      <c r="AA956" s="52"/>
      <c r="AB956" s="52"/>
      <c r="AC956" s="52"/>
      <c r="AD956" s="52"/>
      <c r="AE956" s="52"/>
      <c r="AF956" s="52"/>
      <c r="AG956" s="52"/>
      <c r="AH956" s="52"/>
      <c r="AI956" s="52"/>
      <c r="AJ956" s="52"/>
      <c r="AK956" s="52"/>
      <c r="AL956" s="52"/>
      <c r="AM956" s="52"/>
      <c r="AN956" s="52"/>
      <c r="AO956" s="52"/>
      <c r="AP956" s="52"/>
      <c r="AQ956" s="52"/>
      <c r="AR956" s="52"/>
      <c r="AS956" s="52"/>
      <c r="AT956" s="52"/>
      <c r="AU956" s="52"/>
      <c r="AV956" s="52"/>
      <c r="AW956" s="52"/>
      <c r="AX956" s="52"/>
      <c r="AY956" s="52"/>
      <c r="AZ956" s="52"/>
      <c r="BA956" s="52"/>
      <c r="BB956" s="52"/>
    </row>
    <row r="957" spans="1:54">
      <c r="A957" s="52"/>
      <c r="B957" s="52"/>
      <c r="C957" s="52"/>
      <c r="D957" s="52"/>
      <c r="E957" s="52"/>
      <c r="F957" s="52"/>
      <c r="G957" s="52"/>
      <c r="H957" s="52"/>
      <c r="I957" s="52"/>
      <c r="J957" s="52"/>
      <c r="K957" s="52"/>
      <c r="L957" s="52"/>
      <c r="M957" s="52"/>
      <c r="N957" s="52"/>
      <c r="O957" s="52"/>
      <c r="P957" s="52"/>
      <c r="Q957" s="52"/>
      <c r="R957" s="52"/>
      <c r="S957" s="52"/>
      <c r="T957" s="52"/>
      <c r="U957" s="52"/>
      <c r="V957" s="52"/>
      <c r="W957" s="52"/>
      <c r="X957" s="52"/>
      <c r="Y957" s="52"/>
      <c r="Z957" s="52"/>
      <c r="AA957" s="52"/>
      <c r="AB957" s="52"/>
      <c r="AC957" s="52"/>
      <c r="AD957" s="52"/>
      <c r="AE957" s="52"/>
      <c r="AF957" s="52"/>
      <c r="AG957" s="52"/>
      <c r="AH957" s="52"/>
      <c r="AI957" s="52"/>
      <c r="AJ957" s="52"/>
      <c r="AK957" s="52"/>
      <c r="AL957" s="52"/>
      <c r="AM957" s="52"/>
      <c r="AN957" s="52"/>
      <c r="AO957" s="52"/>
      <c r="AP957" s="52"/>
      <c r="AQ957" s="52"/>
      <c r="AR957" s="52"/>
      <c r="AS957" s="52"/>
      <c r="AT957" s="52"/>
      <c r="AU957" s="52"/>
      <c r="AV957" s="52"/>
      <c r="AW957" s="52"/>
      <c r="AX957" s="52"/>
      <c r="AY957" s="52"/>
      <c r="AZ957" s="52"/>
      <c r="BA957" s="52"/>
      <c r="BB957" s="52"/>
    </row>
    <row r="958" spans="1:54">
      <c r="A958" s="52"/>
      <c r="B958" s="52"/>
      <c r="C958" s="52"/>
      <c r="D958" s="52"/>
      <c r="E958" s="52"/>
      <c r="F958" s="52"/>
      <c r="G958" s="52"/>
      <c r="H958" s="52"/>
      <c r="I958" s="52"/>
      <c r="J958" s="52"/>
      <c r="K958" s="52"/>
      <c r="L958" s="52"/>
      <c r="M958" s="52"/>
      <c r="N958" s="52"/>
      <c r="O958" s="52"/>
      <c r="P958" s="52"/>
      <c r="Q958" s="52"/>
      <c r="R958" s="52"/>
      <c r="S958" s="52"/>
      <c r="T958" s="52"/>
      <c r="U958" s="52"/>
      <c r="V958" s="52"/>
      <c r="W958" s="52"/>
      <c r="X958" s="52"/>
      <c r="Y958" s="52"/>
      <c r="Z958" s="52"/>
      <c r="AA958" s="52"/>
      <c r="AB958" s="52"/>
      <c r="AC958" s="52"/>
      <c r="AD958" s="52"/>
      <c r="AE958" s="52"/>
      <c r="AF958" s="52"/>
      <c r="AG958" s="52"/>
      <c r="AH958" s="52"/>
      <c r="AI958" s="52"/>
      <c r="AJ958" s="52"/>
      <c r="AK958" s="52"/>
      <c r="AL958" s="52"/>
      <c r="AM958" s="52"/>
      <c r="AN958" s="52"/>
      <c r="AO958" s="52"/>
      <c r="AP958" s="52"/>
      <c r="AQ958" s="52"/>
      <c r="AR958" s="52"/>
      <c r="AS958" s="52"/>
      <c r="AT958" s="52"/>
      <c r="AU958" s="52"/>
      <c r="AV958" s="52"/>
      <c r="AW958" s="52"/>
      <c r="AX958" s="52"/>
      <c r="AY958" s="52"/>
      <c r="AZ958" s="52"/>
      <c r="BA958" s="52"/>
      <c r="BB958" s="52"/>
    </row>
    <row r="959" spans="1:54">
      <c r="A959" s="52"/>
      <c r="B959" s="52"/>
      <c r="C959" s="52"/>
      <c r="D959" s="52"/>
      <c r="E959" s="52"/>
      <c r="F959" s="52"/>
      <c r="G959" s="52"/>
      <c r="H959" s="52"/>
      <c r="I959" s="52"/>
      <c r="J959" s="52"/>
      <c r="K959" s="52"/>
      <c r="L959" s="52"/>
      <c r="M959" s="52"/>
      <c r="N959" s="52"/>
      <c r="O959" s="52"/>
      <c r="P959" s="52"/>
      <c r="Q959" s="52"/>
      <c r="R959" s="52"/>
      <c r="S959" s="52"/>
      <c r="T959" s="52"/>
      <c r="U959" s="52"/>
      <c r="V959" s="52"/>
      <c r="W959" s="52"/>
      <c r="X959" s="52"/>
      <c r="Y959" s="52"/>
      <c r="Z959" s="52"/>
      <c r="AA959" s="52"/>
      <c r="AB959" s="52"/>
      <c r="AC959" s="52"/>
      <c r="AD959" s="52"/>
      <c r="AE959" s="52"/>
      <c r="AF959" s="52"/>
      <c r="AG959" s="52"/>
      <c r="AH959" s="52"/>
      <c r="AI959" s="52"/>
      <c r="AJ959" s="52"/>
      <c r="AK959" s="52"/>
      <c r="AL959" s="52"/>
      <c r="AM959" s="52"/>
      <c r="AN959" s="52"/>
      <c r="AO959" s="52"/>
      <c r="AP959" s="52"/>
      <c r="AQ959" s="52"/>
      <c r="AR959" s="52"/>
      <c r="AS959" s="52"/>
      <c r="AT959" s="52"/>
      <c r="AU959" s="52"/>
      <c r="AV959" s="52"/>
      <c r="AW959" s="52"/>
      <c r="AX959" s="52"/>
      <c r="AY959" s="52"/>
      <c r="AZ959" s="52"/>
      <c r="BA959" s="52"/>
      <c r="BB959" s="52"/>
    </row>
    <row r="960" spans="1:54">
      <c r="A960" s="52"/>
      <c r="B960" s="52"/>
      <c r="C960" s="52"/>
      <c r="D960" s="52"/>
      <c r="E960" s="52"/>
      <c r="F960" s="52"/>
      <c r="G960" s="52"/>
      <c r="H960" s="52"/>
      <c r="I960" s="52"/>
      <c r="J960" s="52"/>
      <c r="K960" s="52"/>
      <c r="L960" s="52"/>
      <c r="M960" s="52"/>
      <c r="N960" s="52"/>
      <c r="O960" s="52"/>
      <c r="P960" s="52"/>
      <c r="Q960" s="52"/>
      <c r="R960" s="52"/>
      <c r="S960" s="52"/>
      <c r="T960" s="52"/>
      <c r="U960" s="52"/>
      <c r="V960" s="52"/>
      <c r="W960" s="52"/>
      <c r="X960" s="52"/>
      <c r="Y960" s="52"/>
      <c r="Z960" s="52"/>
      <c r="AA960" s="52"/>
      <c r="AB960" s="52"/>
      <c r="AC960" s="52"/>
      <c r="AD960" s="52"/>
      <c r="AE960" s="52"/>
      <c r="AF960" s="52"/>
      <c r="AG960" s="52"/>
      <c r="AH960" s="52"/>
      <c r="AI960" s="52"/>
      <c r="AJ960" s="52"/>
      <c r="AK960" s="52"/>
      <c r="AL960" s="52"/>
      <c r="AM960" s="52"/>
      <c r="AN960" s="52"/>
      <c r="AO960" s="52"/>
      <c r="AP960" s="52"/>
      <c r="AQ960" s="52"/>
      <c r="AR960" s="52"/>
      <c r="AS960" s="52"/>
      <c r="AT960" s="52"/>
      <c r="AU960" s="52"/>
      <c r="AV960" s="52"/>
      <c r="AW960" s="52"/>
      <c r="AX960" s="52"/>
      <c r="AY960" s="52"/>
      <c r="AZ960" s="52"/>
      <c r="BA960" s="52"/>
      <c r="BB960" s="52"/>
    </row>
    <row r="961" spans="1:54">
      <c r="A961" s="52"/>
      <c r="B961" s="52"/>
      <c r="C961" s="52"/>
      <c r="D961" s="52"/>
      <c r="E961" s="52"/>
      <c r="F961" s="52"/>
      <c r="G961" s="52"/>
      <c r="H961" s="52"/>
      <c r="I961" s="52"/>
      <c r="J961" s="52"/>
      <c r="K961" s="52"/>
      <c r="L961" s="52"/>
      <c r="M961" s="52"/>
      <c r="N961" s="52"/>
      <c r="O961" s="52"/>
      <c r="P961" s="52"/>
      <c r="Q961" s="52"/>
      <c r="R961" s="52"/>
      <c r="S961" s="52"/>
      <c r="T961" s="52"/>
      <c r="U961" s="52"/>
      <c r="V961" s="52"/>
      <c r="W961" s="52"/>
      <c r="X961" s="52"/>
      <c r="Y961" s="52"/>
      <c r="Z961" s="52"/>
      <c r="AA961" s="52"/>
      <c r="AB961" s="52"/>
      <c r="AC961" s="52"/>
      <c r="AD961" s="52"/>
      <c r="AE961" s="52"/>
      <c r="AF961" s="52"/>
      <c r="AG961" s="52"/>
      <c r="AH961" s="52"/>
      <c r="AI961" s="52"/>
      <c r="AJ961" s="52"/>
      <c r="AK961" s="52"/>
      <c r="AL961" s="52"/>
      <c r="AM961" s="52"/>
      <c r="AN961" s="52"/>
      <c r="AO961" s="52"/>
      <c r="AP961" s="52"/>
      <c r="AQ961" s="52"/>
      <c r="AR961" s="52"/>
      <c r="AS961" s="52"/>
      <c r="AT961" s="52"/>
      <c r="AU961" s="52"/>
      <c r="AV961" s="52"/>
      <c r="AW961" s="52"/>
      <c r="AX961" s="52"/>
      <c r="AY961" s="52"/>
      <c r="AZ961" s="52"/>
      <c r="BA961" s="52"/>
      <c r="BB961" s="52"/>
    </row>
    <row r="962" spans="1:54">
      <c r="A962" s="52"/>
      <c r="B962" s="52"/>
      <c r="C962" s="52"/>
      <c r="D962" s="52"/>
      <c r="E962" s="52"/>
      <c r="F962" s="52"/>
      <c r="G962" s="52"/>
      <c r="H962" s="52"/>
      <c r="I962" s="52"/>
      <c r="J962" s="52"/>
      <c r="K962" s="52"/>
      <c r="L962" s="52"/>
      <c r="M962" s="52"/>
      <c r="N962" s="52"/>
      <c r="O962" s="52"/>
      <c r="P962" s="52"/>
      <c r="Q962" s="52"/>
      <c r="R962" s="52"/>
      <c r="S962" s="52"/>
      <c r="T962" s="52"/>
      <c r="U962" s="52"/>
      <c r="V962" s="52"/>
      <c r="W962" s="52"/>
      <c r="X962" s="52"/>
      <c r="Y962" s="52"/>
      <c r="Z962" s="52"/>
      <c r="AA962" s="52"/>
      <c r="AB962" s="52"/>
      <c r="AC962" s="52"/>
      <c r="AD962" s="52"/>
      <c r="AE962" s="52"/>
      <c r="AF962" s="52"/>
      <c r="AG962" s="52"/>
      <c r="AH962" s="52"/>
      <c r="AI962" s="52"/>
      <c r="AJ962" s="52"/>
      <c r="AK962" s="52"/>
      <c r="AL962" s="52"/>
      <c r="AM962" s="52"/>
      <c r="AN962" s="52"/>
      <c r="AO962" s="52"/>
      <c r="AP962" s="52"/>
      <c r="AQ962" s="52"/>
      <c r="AR962" s="52"/>
      <c r="AS962" s="52"/>
      <c r="AT962" s="52"/>
      <c r="AU962" s="52"/>
      <c r="AV962" s="52"/>
      <c r="AW962" s="52"/>
      <c r="AX962" s="52"/>
      <c r="AY962" s="52"/>
      <c r="AZ962" s="52"/>
      <c r="BA962" s="52"/>
      <c r="BB962" s="52"/>
    </row>
    <row r="963" spans="1:54">
      <c r="A963" s="52"/>
      <c r="B963" s="52"/>
      <c r="C963" s="52"/>
      <c r="D963" s="52"/>
      <c r="E963" s="52"/>
      <c r="F963" s="52"/>
      <c r="G963" s="52"/>
      <c r="H963" s="52"/>
      <c r="I963" s="52"/>
      <c r="J963" s="52"/>
      <c r="K963" s="52"/>
      <c r="L963" s="52"/>
      <c r="M963" s="52"/>
      <c r="N963" s="52"/>
      <c r="O963" s="52"/>
      <c r="P963" s="52"/>
      <c r="Q963" s="52"/>
      <c r="R963" s="52"/>
      <c r="S963" s="52"/>
      <c r="T963" s="52"/>
      <c r="U963" s="52"/>
      <c r="V963" s="52"/>
      <c r="W963" s="52"/>
      <c r="X963" s="52"/>
      <c r="Y963" s="52"/>
      <c r="Z963" s="52"/>
      <c r="AA963" s="52"/>
      <c r="AB963" s="52"/>
      <c r="AC963" s="52"/>
      <c r="AD963" s="52"/>
      <c r="AE963" s="52"/>
      <c r="AF963" s="52"/>
      <c r="AG963" s="52"/>
      <c r="AH963" s="52"/>
      <c r="AI963" s="52"/>
      <c r="AJ963" s="52"/>
      <c r="AK963" s="52"/>
      <c r="AL963" s="52"/>
      <c r="AM963" s="52"/>
      <c r="AN963" s="52"/>
      <c r="AO963" s="52"/>
      <c r="AP963" s="52"/>
      <c r="AQ963" s="52"/>
      <c r="AR963" s="52"/>
      <c r="AS963" s="52"/>
      <c r="AT963" s="52"/>
      <c r="AU963" s="52"/>
      <c r="AV963" s="52"/>
      <c r="AW963" s="52"/>
      <c r="AX963" s="52"/>
      <c r="AY963" s="52"/>
      <c r="AZ963" s="52"/>
      <c r="BA963" s="52"/>
      <c r="BB963" s="52"/>
    </row>
    <row r="964" spans="1:54">
      <c r="A964" s="52"/>
      <c r="B964" s="52"/>
      <c r="C964" s="52"/>
      <c r="D964" s="52"/>
      <c r="E964" s="52"/>
      <c r="F964" s="52"/>
      <c r="G964" s="52"/>
      <c r="H964" s="52"/>
      <c r="I964" s="52"/>
      <c r="J964" s="52"/>
      <c r="K964" s="52"/>
      <c r="L964" s="52"/>
      <c r="M964" s="52"/>
      <c r="N964" s="52"/>
      <c r="O964" s="52"/>
      <c r="P964" s="52"/>
      <c r="Q964" s="52"/>
      <c r="R964" s="52"/>
      <c r="S964" s="52"/>
      <c r="T964" s="52"/>
      <c r="U964" s="52"/>
      <c r="V964" s="52"/>
      <c r="W964" s="52"/>
      <c r="X964" s="52"/>
      <c r="Y964" s="52"/>
      <c r="Z964" s="52"/>
      <c r="AA964" s="52"/>
      <c r="AB964" s="52"/>
      <c r="AC964" s="52"/>
      <c r="AD964" s="52"/>
      <c r="AE964" s="52"/>
      <c r="AF964" s="52"/>
      <c r="AG964" s="52"/>
      <c r="AH964" s="52"/>
      <c r="AI964" s="52"/>
      <c r="AJ964" s="52"/>
      <c r="AK964" s="52"/>
      <c r="AL964" s="52"/>
      <c r="AM964" s="52"/>
      <c r="AN964" s="52"/>
      <c r="AO964" s="52"/>
      <c r="AP964" s="52"/>
      <c r="AQ964" s="52"/>
      <c r="AR964" s="52"/>
      <c r="AS964" s="52"/>
      <c r="AT964" s="52"/>
      <c r="AU964" s="52"/>
      <c r="AV964" s="52"/>
      <c r="AW964" s="52"/>
      <c r="AX964" s="52"/>
      <c r="AY964" s="52"/>
      <c r="AZ964" s="52"/>
      <c r="BA964" s="52"/>
      <c r="BB964" s="52"/>
    </row>
    <row r="965" spans="1:54">
      <c r="A965" s="52"/>
      <c r="B965" s="52"/>
      <c r="C965" s="52"/>
      <c r="D965" s="52"/>
      <c r="E965" s="52"/>
      <c r="F965" s="52"/>
      <c r="G965" s="52"/>
      <c r="H965" s="52"/>
      <c r="I965" s="52"/>
      <c r="J965" s="52"/>
      <c r="K965" s="52"/>
      <c r="L965" s="52"/>
      <c r="M965" s="52"/>
      <c r="N965" s="52"/>
      <c r="O965" s="52"/>
      <c r="P965" s="52"/>
      <c r="Q965" s="52"/>
      <c r="R965" s="52"/>
      <c r="S965" s="52"/>
      <c r="T965" s="52"/>
      <c r="U965" s="52"/>
      <c r="V965" s="52"/>
      <c r="W965" s="52"/>
      <c r="X965" s="52"/>
      <c r="Y965" s="52"/>
      <c r="Z965" s="52"/>
      <c r="AA965" s="52"/>
      <c r="AB965" s="52"/>
      <c r="AC965" s="52"/>
      <c r="AD965" s="52"/>
      <c r="AE965" s="52"/>
      <c r="AF965" s="52"/>
      <c r="AG965" s="52"/>
      <c r="AH965" s="52"/>
      <c r="AI965" s="52"/>
      <c r="AJ965" s="52"/>
      <c r="AK965" s="52"/>
      <c r="AL965" s="52"/>
      <c r="AM965" s="52"/>
      <c r="AN965" s="52"/>
      <c r="AO965" s="52"/>
      <c r="AP965" s="52"/>
      <c r="AQ965" s="52"/>
      <c r="AR965" s="52"/>
      <c r="AS965" s="52"/>
      <c r="AT965" s="52"/>
      <c r="AU965" s="52"/>
      <c r="AV965" s="52"/>
      <c r="AW965" s="52"/>
      <c r="AX965" s="52"/>
      <c r="AY965" s="52"/>
      <c r="AZ965" s="52"/>
      <c r="BA965" s="52"/>
      <c r="BB965" s="52"/>
    </row>
    <row r="966" spans="1:54">
      <c r="A966" s="52"/>
      <c r="B966" s="52"/>
      <c r="C966" s="52"/>
      <c r="D966" s="52"/>
      <c r="E966" s="52"/>
      <c r="F966" s="52"/>
      <c r="G966" s="52"/>
      <c r="H966" s="52"/>
      <c r="I966" s="52"/>
      <c r="J966" s="52"/>
      <c r="K966" s="52"/>
      <c r="L966" s="52"/>
      <c r="M966" s="52"/>
      <c r="N966" s="52"/>
      <c r="O966" s="52"/>
      <c r="P966" s="52"/>
      <c r="Q966" s="52"/>
      <c r="R966" s="52"/>
      <c r="S966" s="52"/>
      <c r="T966" s="52"/>
      <c r="U966" s="52"/>
      <c r="V966" s="52"/>
      <c r="W966" s="52"/>
      <c r="X966" s="52"/>
      <c r="Y966" s="52"/>
      <c r="Z966" s="52"/>
      <c r="AA966" s="52"/>
      <c r="AB966" s="52"/>
      <c r="AC966" s="52"/>
      <c r="AD966" s="52"/>
      <c r="AE966" s="52"/>
      <c r="AF966" s="52"/>
      <c r="AG966" s="52"/>
      <c r="AH966" s="52"/>
      <c r="AI966" s="52"/>
      <c r="AJ966" s="52"/>
      <c r="AK966" s="52"/>
      <c r="AL966" s="52"/>
      <c r="AM966" s="52"/>
      <c r="AN966" s="52"/>
      <c r="AO966" s="52"/>
      <c r="AP966" s="52"/>
      <c r="AQ966" s="52"/>
      <c r="AR966" s="52"/>
      <c r="AS966" s="52"/>
      <c r="AT966" s="52"/>
      <c r="AU966" s="52"/>
      <c r="AV966" s="52"/>
      <c r="AW966" s="52"/>
      <c r="AX966" s="52"/>
      <c r="AY966" s="52"/>
      <c r="AZ966" s="52"/>
      <c r="BA966" s="52"/>
      <c r="BB966" s="52"/>
    </row>
    <row r="967" spans="1:54">
      <c r="A967" s="52"/>
      <c r="B967" s="52"/>
      <c r="C967" s="52"/>
      <c r="D967" s="52"/>
      <c r="E967" s="52"/>
      <c r="F967" s="52"/>
      <c r="G967" s="52"/>
      <c r="H967" s="52"/>
      <c r="I967" s="52"/>
      <c r="J967" s="52"/>
      <c r="K967" s="52"/>
      <c r="L967" s="52"/>
      <c r="M967" s="52"/>
      <c r="N967" s="52"/>
      <c r="O967" s="52"/>
      <c r="P967" s="52"/>
      <c r="Q967" s="52"/>
      <c r="R967" s="52"/>
      <c r="S967" s="52"/>
      <c r="T967" s="52"/>
      <c r="U967" s="52"/>
      <c r="V967" s="52"/>
      <c r="W967" s="52"/>
      <c r="X967" s="52"/>
      <c r="Y967" s="52"/>
      <c r="Z967" s="52"/>
      <c r="AA967" s="52"/>
      <c r="AB967" s="52"/>
      <c r="AC967" s="52"/>
      <c r="AD967" s="52"/>
      <c r="AE967" s="52"/>
      <c r="AF967" s="52"/>
      <c r="AG967" s="52"/>
      <c r="AH967" s="52"/>
      <c r="AI967" s="52"/>
      <c r="AJ967" s="52"/>
      <c r="AK967" s="52"/>
      <c r="AL967" s="52"/>
      <c r="AM967" s="52"/>
      <c r="AN967" s="52"/>
      <c r="AO967" s="52"/>
      <c r="AP967" s="52"/>
      <c r="AQ967" s="52"/>
      <c r="AR967" s="52"/>
      <c r="AS967" s="52"/>
      <c r="AT967" s="52"/>
      <c r="AU967" s="52"/>
      <c r="AV967" s="52"/>
      <c r="AW967" s="52"/>
      <c r="AX967" s="52"/>
      <c r="AY967" s="52"/>
      <c r="AZ967" s="52"/>
      <c r="BA967" s="52"/>
      <c r="BB967" s="52"/>
    </row>
    <row r="968" spans="1:54">
      <c r="A968" s="52"/>
      <c r="B968" s="52"/>
      <c r="C968" s="52"/>
      <c r="D968" s="52"/>
      <c r="E968" s="52"/>
      <c r="F968" s="52"/>
      <c r="G968" s="52"/>
      <c r="H968" s="52"/>
      <c r="I968" s="52"/>
      <c r="J968" s="52"/>
      <c r="K968" s="52"/>
      <c r="L968" s="52"/>
      <c r="M968" s="52"/>
      <c r="N968" s="52"/>
      <c r="O968" s="52"/>
      <c r="P968" s="52"/>
      <c r="Q968" s="52"/>
      <c r="R968" s="52"/>
      <c r="S968" s="52"/>
      <c r="T968" s="52"/>
      <c r="U968" s="52"/>
      <c r="V968" s="52"/>
      <c r="W968" s="52"/>
      <c r="X968" s="52"/>
      <c r="Y968" s="52"/>
      <c r="Z968" s="52"/>
      <c r="AA968" s="52"/>
      <c r="AB968" s="52"/>
      <c r="AC968" s="52"/>
      <c r="AD968" s="52"/>
      <c r="AE968" s="52"/>
      <c r="AF968" s="52"/>
      <c r="AG968" s="52"/>
      <c r="AH968" s="52"/>
      <c r="AI968" s="52"/>
      <c r="AJ968" s="52"/>
      <c r="AK968" s="52"/>
      <c r="AL968" s="52"/>
      <c r="AM968" s="52"/>
      <c r="AN968" s="52"/>
      <c r="AO968" s="52"/>
      <c r="AP968" s="52"/>
      <c r="AQ968" s="52"/>
      <c r="AR968" s="52"/>
      <c r="AS968" s="52"/>
      <c r="AT968" s="52"/>
      <c r="AU968" s="52"/>
      <c r="AV968" s="52"/>
      <c r="AW968" s="52"/>
      <c r="AX968" s="52"/>
      <c r="AY968" s="52"/>
      <c r="AZ968" s="52"/>
      <c r="BA968" s="52"/>
      <c r="BB968" s="52"/>
    </row>
    <row r="969" spans="1:54">
      <c r="A969" s="52"/>
      <c r="B969" s="52"/>
      <c r="C969" s="52"/>
      <c r="D969" s="52"/>
      <c r="E969" s="52"/>
      <c r="F969" s="52"/>
      <c r="G969" s="52"/>
      <c r="H969" s="52"/>
      <c r="I969" s="52"/>
      <c r="J969" s="52"/>
      <c r="K969" s="52"/>
      <c r="L969" s="52"/>
      <c r="M969" s="52"/>
      <c r="N969" s="52"/>
      <c r="O969" s="52"/>
      <c r="P969" s="52"/>
      <c r="Q969" s="52"/>
      <c r="R969" s="52"/>
      <c r="S969" s="52"/>
      <c r="T969" s="52"/>
      <c r="U969" s="52"/>
      <c r="V969" s="52"/>
      <c r="W969" s="52"/>
      <c r="X969" s="52"/>
      <c r="Y969" s="52"/>
      <c r="Z969" s="52"/>
      <c r="AA969" s="52"/>
      <c r="AB969" s="52"/>
      <c r="AC969" s="52"/>
      <c r="AD969" s="52"/>
      <c r="AE969" s="52"/>
      <c r="AF969" s="52"/>
      <c r="AG969" s="52"/>
      <c r="AH969" s="52"/>
      <c r="AI969" s="52"/>
      <c r="AJ969" s="52"/>
      <c r="AK969" s="52"/>
      <c r="AL969" s="52"/>
      <c r="AM969" s="52"/>
      <c r="AN969" s="52"/>
      <c r="AO969" s="52"/>
      <c r="AP969" s="52"/>
      <c r="AQ969" s="52"/>
      <c r="AR969" s="52"/>
      <c r="AS969" s="52"/>
      <c r="AT969" s="52"/>
      <c r="AU969" s="52"/>
      <c r="AV969" s="52"/>
      <c r="AW969" s="52"/>
      <c r="AX969" s="52"/>
      <c r="AY969" s="52"/>
      <c r="AZ969" s="52"/>
      <c r="BA969" s="52"/>
      <c r="BB969" s="52"/>
    </row>
    <row r="970" spans="1:54">
      <c r="A970" s="52"/>
      <c r="B970" s="52"/>
      <c r="C970" s="52"/>
      <c r="D970" s="52"/>
      <c r="E970" s="52"/>
      <c r="F970" s="52"/>
      <c r="G970" s="52"/>
      <c r="H970" s="52"/>
      <c r="I970" s="52"/>
      <c r="J970" s="52"/>
      <c r="K970" s="52"/>
      <c r="L970" s="52"/>
      <c r="M970" s="52"/>
      <c r="N970" s="52"/>
      <c r="O970" s="52"/>
      <c r="P970" s="52"/>
      <c r="Q970" s="52"/>
      <c r="R970" s="52"/>
      <c r="S970" s="52"/>
      <c r="T970" s="52"/>
      <c r="U970" s="52"/>
      <c r="V970" s="52"/>
      <c r="W970" s="52"/>
      <c r="X970" s="52"/>
      <c r="Y970" s="52"/>
      <c r="Z970" s="52"/>
      <c r="AA970" s="52"/>
      <c r="AB970" s="52"/>
      <c r="AC970" s="52"/>
      <c r="AD970" s="52"/>
      <c r="AE970" s="52"/>
      <c r="AF970" s="52"/>
      <c r="AG970" s="52"/>
      <c r="AH970" s="52"/>
      <c r="AI970" s="52"/>
      <c r="AJ970" s="52"/>
      <c r="AK970" s="52"/>
      <c r="AL970" s="52"/>
      <c r="AM970" s="52"/>
      <c r="AN970" s="52"/>
      <c r="AO970" s="52"/>
      <c r="AP970" s="52"/>
      <c r="AQ970" s="52"/>
      <c r="AR970" s="52"/>
      <c r="AS970" s="52"/>
      <c r="AT970" s="52"/>
      <c r="AU970" s="52"/>
      <c r="AV970" s="52"/>
      <c r="AW970" s="52"/>
      <c r="AX970" s="52"/>
      <c r="AY970" s="52"/>
      <c r="AZ970" s="52"/>
      <c r="BA970" s="52"/>
      <c r="BB970" s="52"/>
    </row>
    <row r="971" spans="1:54">
      <c r="A971" s="52"/>
      <c r="B971" s="52"/>
      <c r="C971" s="52"/>
      <c r="D971" s="52"/>
      <c r="E971" s="52"/>
      <c r="F971" s="52"/>
      <c r="G971" s="52"/>
      <c r="H971" s="52"/>
      <c r="I971" s="52"/>
      <c r="J971" s="52"/>
      <c r="K971" s="52"/>
      <c r="L971" s="52"/>
      <c r="M971" s="52"/>
      <c r="N971" s="52"/>
      <c r="O971" s="52"/>
      <c r="P971" s="52"/>
      <c r="Q971" s="52"/>
      <c r="R971" s="52"/>
      <c r="S971" s="52"/>
      <c r="T971" s="52"/>
      <c r="U971" s="52"/>
      <c r="V971" s="52"/>
      <c r="W971" s="52"/>
      <c r="X971" s="52"/>
      <c r="Y971" s="52"/>
      <c r="Z971" s="52"/>
      <c r="AA971" s="52"/>
      <c r="AB971" s="52"/>
      <c r="AC971" s="52"/>
      <c r="AD971" s="52"/>
      <c r="AE971" s="52"/>
      <c r="AF971" s="52"/>
      <c r="AG971" s="52"/>
      <c r="AH971" s="52"/>
      <c r="AI971" s="52"/>
      <c r="AJ971" s="52"/>
      <c r="AK971" s="52"/>
      <c r="AL971" s="52"/>
      <c r="AM971" s="52"/>
      <c r="AN971" s="52"/>
      <c r="AO971" s="52"/>
      <c r="AP971" s="52"/>
      <c r="AQ971" s="52"/>
      <c r="AR971" s="52"/>
      <c r="AS971" s="52"/>
      <c r="AT971" s="52"/>
      <c r="AU971" s="52"/>
      <c r="AV971" s="52"/>
      <c r="AW971" s="52"/>
      <c r="AX971" s="52"/>
      <c r="AY971" s="52"/>
      <c r="AZ971" s="52"/>
      <c r="BA971" s="52"/>
      <c r="BB971" s="52"/>
    </row>
    <row r="972" spans="1:54">
      <c r="A972" s="52"/>
      <c r="B972" s="52"/>
      <c r="C972" s="52"/>
      <c r="D972" s="52"/>
      <c r="E972" s="52"/>
      <c r="F972" s="52"/>
      <c r="G972" s="52"/>
      <c r="H972" s="52"/>
      <c r="I972" s="52"/>
      <c r="J972" s="52"/>
      <c r="K972" s="52"/>
      <c r="L972" s="52"/>
      <c r="M972" s="52"/>
      <c r="N972" s="52"/>
      <c r="O972" s="52"/>
      <c r="P972" s="52"/>
      <c r="Q972" s="52"/>
      <c r="R972" s="52"/>
      <c r="S972" s="52"/>
      <c r="T972" s="52"/>
      <c r="U972" s="52"/>
      <c r="V972" s="52"/>
      <c r="W972" s="52"/>
      <c r="X972" s="52"/>
      <c r="Y972" s="52"/>
      <c r="Z972" s="52"/>
      <c r="AA972" s="52"/>
      <c r="AB972" s="52"/>
      <c r="AC972" s="52"/>
      <c r="AD972" s="52"/>
      <c r="AE972" s="52"/>
      <c r="AF972" s="52"/>
      <c r="AG972" s="52"/>
      <c r="AH972" s="52"/>
      <c r="AI972" s="52"/>
      <c r="AJ972" s="52"/>
      <c r="AK972" s="52"/>
      <c r="AL972" s="52"/>
      <c r="AM972" s="52"/>
      <c r="AN972" s="52"/>
      <c r="AO972" s="52"/>
      <c r="AP972" s="52"/>
      <c r="AQ972" s="52"/>
      <c r="AR972" s="52"/>
      <c r="AS972" s="52"/>
      <c r="AT972" s="52"/>
      <c r="AU972" s="52"/>
      <c r="AV972" s="52"/>
      <c r="AW972" s="52"/>
      <c r="AX972" s="52"/>
      <c r="AY972" s="52"/>
      <c r="AZ972" s="52"/>
      <c r="BA972" s="52"/>
      <c r="BB972" s="52"/>
    </row>
    <row r="973" spans="1:54">
      <c r="A973" s="52"/>
      <c r="B973" s="52"/>
      <c r="C973" s="52"/>
      <c r="D973" s="52"/>
      <c r="E973" s="52"/>
      <c r="F973" s="52"/>
      <c r="G973" s="52"/>
      <c r="H973" s="52"/>
      <c r="I973" s="52"/>
      <c r="J973" s="52"/>
      <c r="K973" s="52"/>
      <c r="L973" s="52"/>
      <c r="M973" s="52"/>
      <c r="N973" s="52"/>
      <c r="O973" s="52"/>
      <c r="P973" s="52"/>
      <c r="Q973" s="52"/>
      <c r="R973" s="52"/>
      <c r="S973" s="52"/>
      <c r="T973" s="52"/>
      <c r="U973" s="52"/>
      <c r="V973" s="52"/>
      <c r="W973" s="52"/>
      <c r="X973" s="52"/>
      <c r="Y973" s="52"/>
      <c r="Z973" s="52"/>
      <c r="AA973" s="52"/>
      <c r="AB973" s="52"/>
      <c r="AC973" s="52"/>
      <c r="AD973" s="52"/>
      <c r="AE973" s="52"/>
      <c r="AF973" s="52"/>
      <c r="AG973" s="52"/>
      <c r="AH973" s="52"/>
      <c r="AI973" s="52"/>
      <c r="AJ973" s="52"/>
      <c r="AK973" s="52"/>
      <c r="AL973" s="52"/>
      <c r="AM973" s="52"/>
      <c r="AN973" s="52"/>
      <c r="AO973" s="52"/>
      <c r="AP973" s="52"/>
      <c r="AQ973" s="52"/>
      <c r="AR973" s="52"/>
      <c r="AS973" s="52"/>
      <c r="AT973" s="52"/>
      <c r="AU973" s="52"/>
      <c r="AV973" s="52"/>
      <c r="AW973" s="52"/>
      <c r="AX973" s="52"/>
      <c r="AY973" s="52"/>
      <c r="AZ973" s="52"/>
      <c r="BA973" s="52"/>
      <c r="BB973" s="52"/>
    </row>
    <row r="974" spans="1:54">
      <c r="A974" s="52"/>
      <c r="B974" s="52"/>
      <c r="C974" s="52"/>
      <c r="D974" s="52"/>
      <c r="E974" s="52"/>
      <c r="F974" s="52"/>
      <c r="G974" s="52"/>
      <c r="H974" s="52"/>
      <c r="I974" s="52"/>
      <c r="J974" s="52"/>
      <c r="K974" s="52"/>
      <c r="L974" s="52"/>
      <c r="M974" s="52"/>
      <c r="N974" s="52"/>
      <c r="O974" s="52"/>
      <c r="P974" s="52"/>
      <c r="Q974" s="52"/>
      <c r="R974" s="52"/>
      <c r="S974" s="52"/>
      <c r="T974" s="52"/>
      <c r="U974" s="52"/>
      <c r="V974" s="52"/>
      <c r="W974" s="52"/>
      <c r="X974" s="52"/>
      <c r="Y974" s="52"/>
      <c r="Z974" s="52"/>
      <c r="AA974" s="52"/>
      <c r="AB974" s="52"/>
      <c r="AC974" s="52"/>
      <c r="AD974" s="52"/>
      <c r="AE974" s="52"/>
      <c r="AF974" s="52"/>
      <c r="AG974" s="52"/>
      <c r="AH974" s="52"/>
      <c r="AI974" s="52"/>
      <c r="AJ974" s="52"/>
      <c r="AK974" s="52"/>
      <c r="AL974" s="52"/>
      <c r="AM974" s="52"/>
      <c r="AN974" s="52"/>
      <c r="AO974" s="52"/>
      <c r="AP974" s="52"/>
      <c r="AQ974" s="52"/>
      <c r="AR974" s="52"/>
      <c r="AS974" s="52"/>
      <c r="AT974" s="52"/>
      <c r="AU974" s="52"/>
      <c r="AV974" s="52"/>
      <c r="AW974" s="52"/>
      <c r="AX974" s="52"/>
      <c r="AY974" s="52"/>
      <c r="AZ974" s="52"/>
      <c r="BA974" s="52"/>
      <c r="BB974" s="52"/>
    </row>
    <row r="975" spans="1:54">
      <c r="A975" s="52"/>
      <c r="B975" s="52"/>
      <c r="C975" s="52"/>
      <c r="D975" s="52"/>
      <c r="E975" s="52"/>
      <c r="F975" s="52"/>
      <c r="G975" s="52"/>
      <c r="H975" s="52"/>
      <c r="I975" s="52"/>
      <c r="J975" s="52"/>
      <c r="K975" s="52"/>
      <c r="L975" s="52"/>
      <c r="M975" s="52"/>
      <c r="N975" s="52"/>
      <c r="O975" s="52"/>
      <c r="P975" s="52"/>
      <c r="Q975" s="52"/>
      <c r="R975" s="52"/>
      <c r="S975" s="52"/>
      <c r="T975" s="52"/>
      <c r="U975" s="52"/>
      <c r="V975" s="52"/>
      <c r="W975" s="52"/>
      <c r="X975" s="52"/>
      <c r="Y975" s="52"/>
      <c r="Z975" s="52"/>
      <c r="AA975" s="52"/>
      <c r="AB975" s="52"/>
      <c r="AC975" s="52"/>
      <c r="AD975" s="52"/>
      <c r="AE975" s="52"/>
      <c r="AF975" s="52"/>
      <c r="AG975" s="52"/>
      <c r="AH975" s="52"/>
      <c r="AI975" s="52"/>
      <c r="AJ975" s="52"/>
      <c r="AK975" s="52"/>
      <c r="AL975" s="52"/>
      <c r="AM975" s="52"/>
      <c r="AN975" s="52"/>
      <c r="AO975" s="52"/>
      <c r="AP975" s="52"/>
      <c r="AQ975" s="52"/>
      <c r="AR975" s="52"/>
      <c r="AS975" s="52"/>
      <c r="AT975" s="52"/>
      <c r="AU975" s="52"/>
      <c r="AV975" s="52"/>
      <c r="AW975" s="52"/>
      <c r="AX975" s="52"/>
      <c r="AY975" s="52"/>
      <c r="AZ975" s="52"/>
      <c r="BA975" s="52"/>
      <c r="BB975" s="52"/>
    </row>
    <row r="976" spans="1:54">
      <c r="A976" s="52"/>
      <c r="B976" s="52"/>
      <c r="C976" s="52"/>
      <c r="D976" s="52"/>
      <c r="E976" s="52"/>
      <c r="F976" s="52"/>
      <c r="G976" s="52"/>
      <c r="H976" s="52"/>
      <c r="I976" s="52"/>
      <c r="J976" s="52"/>
      <c r="K976" s="52"/>
      <c r="L976" s="52"/>
      <c r="M976" s="52"/>
      <c r="N976" s="52"/>
      <c r="O976" s="52"/>
      <c r="P976" s="52"/>
      <c r="Q976" s="52"/>
      <c r="R976" s="52"/>
      <c r="S976" s="52"/>
      <c r="T976" s="52"/>
      <c r="U976" s="52"/>
      <c r="V976" s="52"/>
      <c r="W976" s="52"/>
      <c r="X976" s="52"/>
      <c r="Y976" s="52"/>
      <c r="Z976" s="52"/>
      <c r="AA976" s="52"/>
      <c r="AB976" s="52"/>
      <c r="AC976" s="52"/>
      <c r="AD976" s="52"/>
      <c r="AE976" s="52"/>
      <c r="AF976" s="52"/>
      <c r="AG976" s="52"/>
      <c r="AH976" s="52"/>
      <c r="AI976" s="52"/>
      <c r="AJ976" s="52"/>
      <c r="AK976" s="52"/>
      <c r="AL976" s="52"/>
      <c r="AM976" s="52"/>
      <c r="AN976" s="52"/>
      <c r="AO976" s="52"/>
      <c r="AP976" s="52"/>
      <c r="AQ976" s="52"/>
      <c r="AR976" s="52"/>
      <c r="AS976" s="52"/>
      <c r="AT976" s="52"/>
      <c r="AU976" s="52"/>
      <c r="AV976" s="52"/>
      <c r="AW976" s="52"/>
      <c r="AX976" s="52"/>
      <c r="AY976" s="52"/>
      <c r="AZ976" s="52"/>
      <c r="BA976" s="52"/>
      <c r="BB976" s="52"/>
    </row>
    <row r="977" spans="1:54">
      <c r="A977" s="52"/>
      <c r="B977" s="52"/>
      <c r="C977" s="52"/>
      <c r="D977" s="52"/>
      <c r="E977" s="52"/>
      <c r="F977" s="52"/>
      <c r="G977" s="52"/>
      <c r="H977" s="52"/>
      <c r="I977" s="52"/>
      <c r="J977" s="52"/>
      <c r="K977" s="52"/>
      <c r="L977" s="52"/>
      <c r="M977" s="52"/>
      <c r="N977" s="52"/>
      <c r="O977" s="52"/>
      <c r="P977" s="52"/>
      <c r="Q977" s="52"/>
      <c r="R977" s="52"/>
      <c r="S977" s="52"/>
      <c r="T977" s="52"/>
      <c r="U977" s="52"/>
      <c r="V977" s="52"/>
      <c r="W977" s="52"/>
      <c r="X977" s="52"/>
      <c r="Y977" s="52"/>
      <c r="Z977" s="52"/>
      <c r="AA977" s="52"/>
      <c r="AB977" s="52"/>
      <c r="AC977" s="52"/>
      <c r="AD977" s="52"/>
      <c r="AE977" s="52"/>
      <c r="AF977" s="52"/>
      <c r="AG977" s="52"/>
      <c r="AH977" s="52"/>
      <c r="AI977" s="52"/>
      <c r="AJ977" s="52"/>
      <c r="AK977" s="52"/>
      <c r="AL977" s="52"/>
      <c r="AM977" s="52"/>
      <c r="AN977" s="52"/>
      <c r="AO977" s="52"/>
      <c r="AP977" s="52"/>
      <c r="AQ977" s="52"/>
      <c r="AR977" s="52"/>
      <c r="AS977" s="52"/>
      <c r="AT977" s="52"/>
      <c r="AU977" s="52"/>
      <c r="AV977" s="52"/>
      <c r="AW977" s="52"/>
      <c r="AX977" s="52"/>
      <c r="AY977" s="52"/>
      <c r="AZ977" s="52"/>
      <c r="BA977" s="52"/>
      <c r="BB977" s="52"/>
    </row>
    <row r="978" spans="1:54">
      <c r="A978" s="52"/>
      <c r="B978" s="52"/>
      <c r="C978" s="52"/>
      <c r="D978" s="52"/>
      <c r="E978" s="52"/>
      <c r="F978" s="52"/>
      <c r="G978" s="52"/>
      <c r="H978" s="52"/>
      <c r="I978" s="52"/>
      <c r="J978" s="52"/>
      <c r="K978" s="52"/>
      <c r="L978" s="52"/>
      <c r="M978" s="52"/>
      <c r="N978" s="52"/>
      <c r="O978" s="52"/>
      <c r="P978" s="52"/>
      <c r="Q978" s="52"/>
      <c r="R978" s="52"/>
      <c r="S978" s="52"/>
      <c r="T978" s="52"/>
      <c r="U978" s="52"/>
      <c r="V978" s="52"/>
      <c r="W978" s="52"/>
      <c r="X978" s="52"/>
      <c r="Y978" s="52"/>
      <c r="Z978" s="52"/>
      <c r="AA978" s="52"/>
      <c r="AB978" s="52"/>
      <c r="AC978" s="52"/>
      <c r="AD978" s="52"/>
      <c r="AE978" s="52"/>
      <c r="AF978" s="52"/>
      <c r="AG978" s="52"/>
      <c r="AH978" s="52"/>
      <c r="AI978" s="52"/>
      <c r="AJ978" s="52"/>
      <c r="AK978" s="52"/>
      <c r="AL978" s="52"/>
      <c r="AM978" s="52"/>
      <c r="AN978" s="52"/>
      <c r="AO978" s="52"/>
      <c r="AP978" s="52"/>
      <c r="AQ978" s="52"/>
      <c r="AR978" s="52"/>
      <c r="AS978" s="52"/>
      <c r="AT978" s="52"/>
      <c r="AU978" s="52"/>
      <c r="AV978" s="52"/>
      <c r="AW978" s="52"/>
      <c r="AX978" s="52"/>
      <c r="AY978" s="52"/>
      <c r="AZ978" s="52"/>
      <c r="BA978" s="52"/>
      <c r="BB978" s="52"/>
    </row>
    <row r="979" spans="1:54">
      <c r="A979" s="52"/>
      <c r="B979" s="52"/>
      <c r="C979" s="52"/>
      <c r="D979" s="52"/>
      <c r="E979" s="52"/>
      <c r="F979" s="52"/>
      <c r="G979" s="52"/>
      <c r="H979" s="52"/>
      <c r="I979" s="52"/>
      <c r="J979" s="52"/>
      <c r="K979" s="52"/>
      <c r="L979" s="52"/>
      <c r="M979" s="52"/>
      <c r="N979" s="52"/>
      <c r="O979" s="52"/>
      <c r="P979" s="52"/>
      <c r="Q979" s="52"/>
      <c r="R979" s="52"/>
      <c r="S979" s="52"/>
      <c r="T979" s="52"/>
      <c r="U979" s="52"/>
      <c r="V979" s="52"/>
      <c r="W979" s="52"/>
      <c r="X979" s="52"/>
      <c r="Y979" s="52"/>
      <c r="Z979" s="52"/>
      <c r="AA979" s="52"/>
      <c r="AB979" s="52"/>
      <c r="AC979" s="52"/>
      <c r="AD979" s="52"/>
      <c r="AE979" s="52"/>
      <c r="AF979" s="52"/>
      <c r="AG979" s="52"/>
      <c r="AH979" s="52"/>
      <c r="AI979" s="52"/>
      <c r="AJ979" s="52"/>
      <c r="AK979" s="52"/>
      <c r="AL979" s="52"/>
      <c r="AM979" s="52"/>
      <c r="AN979" s="52"/>
      <c r="AO979" s="52"/>
      <c r="AP979" s="52"/>
      <c r="AQ979" s="52"/>
      <c r="AR979" s="52"/>
      <c r="AS979" s="52"/>
      <c r="AT979" s="52"/>
      <c r="AU979" s="52"/>
      <c r="AV979" s="52"/>
      <c r="AW979" s="52"/>
      <c r="AX979" s="52"/>
      <c r="AY979" s="52"/>
      <c r="AZ979" s="52"/>
      <c r="BA979" s="52"/>
      <c r="BB979" s="52"/>
    </row>
    <row r="980" spans="1:54">
      <c r="A980" s="52"/>
      <c r="B980" s="52"/>
      <c r="C980" s="52"/>
      <c r="D980" s="52"/>
      <c r="E980" s="52"/>
      <c r="F980" s="52"/>
      <c r="G980" s="52"/>
      <c r="H980" s="52"/>
      <c r="I980" s="52"/>
      <c r="J980" s="52"/>
      <c r="K980" s="52"/>
      <c r="L980" s="52"/>
      <c r="M980" s="52"/>
      <c r="N980" s="52"/>
      <c r="O980" s="52"/>
      <c r="P980" s="52"/>
      <c r="Q980" s="52"/>
      <c r="R980" s="52"/>
      <c r="S980" s="52"/>
      <c r="T980" s="52"/>
      <c r="U980" s="52"/>
      <c r="V980" s="52"/>
      <c r="W980" s="52"/>
      <c r="X980" s="52"/>
      <c r="Y980" s="52"/>
      <c r="Z980" s="52"/>
      <c r="AA980" s="52"/>
      <c r="AB980" s="52"/>
      <c r="AC980" s="52"/>
      <c r="AD980" s="52"/>
      <c r="AE980" s="52"/>
      <c r="AF980" s="52"/>
      <c r="AG980" s="52"/>
      <c r="AH980" s="52"/>
      <c r="AI980" s="52"/>
      <c r="AJ980" s="52"/>
      <c r="AK980" s="52"/>
      <c r="AL980" s="52"/>
      <c r="AM980" s="52"/>
      <c r="AN980" s="52"/>
      <c r="AO980" s="52"/>
      <c r="AP980" s="52"/>
      <c r="AQ980" s="52"/>
      <c r="AR980" s="52"/>
      <c r="AS980" s="52"/>
      <c r="AT980" s="52"/>
      <c r="AU980" s="52"/>
      <c r="AV980" s="52"/>
      <c r="AW980" s="52"/>
      <c r="AX980" s="52"/>
      <c r="AY980" s="52"/>
      <c r="AZ980" s="52"/>
      <c r="BA980" s="52"/>
      <c r="BB980" s="52"/>
    </row>
    <row r="981" spans="1:54">
      <c r="A981" s="52"/>
      <c r="B981" s="52"/>
      <c r="C981" s="52"/>
      <c r="D981" s="52"/>
      <c r="E981" s="52"/>
      <c r="F981" s="52"/>
      <c r="G981" s="52"/>
      <c r="H981" s="52"/>
      <c r="I981" s="52"/>
      <c r="J981" s="52"/>
      <c r="K981" s="52"/>
      <c r="L981" s="52"/>
      <c r="M981" s="52"/>
      <c r="N981" s="52"/>
      <c r="O981" s="52"/>
      <c r="P981" s="52"/>
      <c r="Q981" s="52"/>
      <c r="R981" s="52"/>
      <c r="S981" s="52"/>
      <c r="T981" s="52"/>
      <c r="U981" s="52"/>
      <c r="V981" s="52"/>
      <c r="W981" s="52"/>
      <c r="X981" s="52"/>
      <c r="Y981" s="52"/>
      <c r="Z981" s="52"/>
      <c r="AA981" s="52"/>
      <c r="AB981" s="52"/>
      <c r="AC981" s="52"/>
      <c r="AD981" s="52"/>
      <c r="AE981" s="52"/>
      <c r="AF981" s="52"/>
      <c r="AG981" s="52"/>
      <c r="AH981" s="52"/>
      <c r="AI981" s="52"/>
      <c r="AJ981" s="52"/>
      <c r="AK981" s="52"/>
      <c r="AL981" s="52"/>
      <c r="AM981" s="52"/>
      <c r="AN981" s="52"/>
      <c r="AO981" s="52"/>
      <c r="AP981" s="52"/>
      <c r="AQ981" s="52"/>
      <c r="AR981" s="52"/>
      <c r="AS981" s="52"/>
      <c r="AT981" s="52"/>
      <c r="AU981" s="52"/>
      <c r="AV981" s="52"/>
      <c r="AW981" s="52"/>
      <c r="AX981" s="52"/>
      <c r="AY981" s="52"/>
      <c r="AZ981" s="52"/>
      <c r="BA981" s="52"/>
      <c r="BB981" s="52"/>
    </row>
    <row r="982" spans="1:54">
      <c r="A982" s="52"/>
      <c r="B982" s="52"/>
      <c r="C982" s="52"/>
      <c r="D982" s="52"/>
      <c r="E982" s="52"/>
      <c r="F982" s="52"/>
      <c r="G982" s="52"/>
      <c r="H982" s="52"/>
      <c r="I982" s="52"/>
      <c r="J982" s="52"/>
      <c r="K982" s="52"/>
      <c r="L982" s="52"/>
      <c r="M982" s="52"/>
      <c r="N982" s="52"/>
      <c r="O982" s="52"/>
      <c r="P982" s="52"/>
      <c r="Q982" s="52"/>
      <c r="R982" s="52"/>
      <c r="S982" s="52"/>
      <c r="T982" s="52"/>
      <c r="U982" s="52"/>
      <c r="V982" s="52"/>
      <c r="W982" s="52"/>
      <c r="X982" s="52"/>
      <c r="Y982" s="52"/>
      <c r="Z982" s="52"/>
      <c r="AA982" s="52"/>
      <c r="AB982" s="52"/>
      <c r="AC982" s="52"/>
      <c r="AD982" s="52"/>
      <c r="AE982" s="52"/>
      <c r="AF982" s="52"/>
      <c r="AG982" s="52"/>
      <c r="AH982" s="52"/>
      <c r="AI982" s="52"/>
      <c r="AJ982" s="52"/>
      <c r="AK982" s="52"/>
      <c r="AL982" s="52"/>
      <c r="AM982" s="52"/>
      <c r="AN982" s="52"/>
      <c r="AO982" s="52"/>
      <c r="AP982" s="52"/>
      <c r="AQ982" s="52"/>
      <c r="AR982" s="52"/>
      <c r="AS982" s="52"/>
      <c r="AT982" s="52"/>
      <c r="AU982" s="52"/>
      <c r="AV982" s="52"/>
      <c r="AW982" s="52"/>
      <c r="AX982" s="52"/>
      <c r="AY982" s="52"/>
      <c r="AZ982" s="52"/>
      <c r="BA982" s="52"/>
      <c r="BB982" s="52"/>
    </row>
    <row r="983" spans="1:54">
      <c r="A983" s="52"/>
      <c r="B983" s="52"/>
      <c r="C983" s="52"/>
      <c r="D983" s="52"/>
      <c r="E983" s="52"/>
      <c r="F983" s="52"/>
      <c r="G983" s="52"/>
      <c r="H983" s="52"/>
      <c r="I983" s="52"/>
      <c r="J983" s="52"/>
      <c r="K983" s="52"/>
      <c r="L983" s="52"/>
      <c r="M983" s="52"/>
      <c r="N983" s="52"/>
      <c r="O983" s="52"/>
      <c r="P983" s="52"/>
      <c r="Q983" s="52"/>
      <c r="R983" s="52"/>
      <c r="S983" s="52"/>
      <c r="T983" s="52"/>
      <c r="U983" s="52"/>
      <c r="V983" s="52"/>
      <c r="W983" s="52"/>
      <c r="X983" s="52"/>
      <c r="Y983" s="52"/>
      <c r="Z983" s="52"/>
      <c r="AA983" s="52"/>
      <c r="AB983" s="52"/>
      <c r="AC983" s="52"/>
      <c r="AD983" s="52"/>
      <c r="AE983" s="52"/>
      <c r="AF983" s="52"/>
      <c r="AG983" s="52"/>
      <c r="AH983" s="52"/>
      <c r="AI983" s="52"/>
      <c r="AJ983" s="52"/>
      <c r="AK983" s="52"/>
      <c r="AL983" s="52"/>
      <c r="AM983" s="52"/>
      <c r="AN983" s="52"/>
      <c r="AO983" s="52"/>
      <c r="AP983" s="52"/>
      <c r="AQ983" s="52"/>
      <c r="AR983" s="52"/>
      <c r="AS983" s="52"/>
      <c r="AT983" s="52"/>
      <c r="AU983" s="52"/>
      <c r="AV983" s="52"/>
      <c r="AW983" s="52"/>
      <c r="AX983" s="52"/>
      <c r="AY983" s="52"/>
      <c r="AZ983" s="52"/>
      <c r="BA983" s="52"/>
      <c r="BB983" s="52"/>
    </row>
    <row r="984" spans="1:54">
      <c r="A984" s="52"/>
      <c r="B984" s="52"/>
      <c r="C984" s="52"/>
      <c r="D984" s="52"/>
      <c r="E984" s="52"/>
      <c r="F984" s="52"/>
      <c r="G984" s="52"/>
      <c r="H984" s="52"/>
      <c r="I984" s="52"/>
      <c r="J984" s="52"/>
      <c r="K984" s="52"/>
      <c r="L984" s="52"/>
      <c r="M984" s="52"/>
      <c r="N984" s="52"/>
      <c r="O984" s="52"/>
      <c r="P984" s="52"/>
      <c r="Q984" s="52"/>
      <c r="R984" s="52"/>
      <c r="S984" s="52"/>
      <c r="T984" s="52"/>
      <c r="U984" s="52"/>
      <c r="V984" s="52"/>
      <c r="W984" s="52"/>
      <c r="X984" s="52"/>
      <c r="Y984" s="52"/>
      <c r="Z984" s="52"/>
      <c r="AA984" s="52"/>
      <c r="AB984" s="52"/>
      <c r="AC984" s="52"/>
      <c r="AD984" s="52"/>
      <c r="AE984" s="52"/>
      <c r="AF984" s="52"/>
      <c r="AG984" s="52"/>
      <c r="AH984" s="52"/>
      <c r="AI984" s="52"/>
      <c r="AJ984" s="52"/>
      <c r="AK984" s="52"/>
      <c r="AL984" s="52"/>
      <c r="AM984" s="52"/>
      <c r="AN984" s="52"/>
      <c r="AO984" s="52"/>
      <c r="AP984" s="52"/>
      <c r="AQ984" s="52"/>
      <c r="AR984" s="52"/>
      <c r="AS984" s="52"/>
      <c r="AT984" s="52"/>
      <c r="AU984" s="52"/>
      <c r="AV984" s="52"/>
      <c r="AW984" s="52"/>
      <c r="AX984" s="52"/>
      <c r="AY984" s="52"/>
      <c r="AZ984" s="52"/>
      <c r="BA984" s="52"/>
      <c r="BB984" s="52"/>
    </row>
    <row r="985" spans="1:54">
      <c r="A985" s="52"/>
      <c r="B985" s="52"/>
      <c r="C985" s="52"/>
      <c r="D985" s="52"/>
      <c r="E985" s="52"/>
      <c r="F985" s="52"/>
      <c r="G985" s="52"/>
      <c r="H985" s="52"/>
      <c r="I985" s="52"/>
      <c r="J985" s="52"/>
      <c r="K985" s="52"/>
      <c r="L985" s="52"/>
      <c r="M985" s="52"/>
      <c r="N985" s="52"/>
      <c r="O985" s="52"/>
      <c r="P985" s="52"/>
      <c r="Q985" s="52"/>
      <c r="R985" s="52"/>
      <c r="S985" s="52"/>
      <c r="T985" s="52"/>
      <c r="U985" s="52"/>
      <c r="V985" s="52"/>
      <c r="W985" s="52"/>
      <c r="X985" s="52"/>
      <c r="Y985" s="52"/>
      <c r="Z985" s="52"/>
      <c r="AA985" s="52"/>
      <c r="AB985" s="52"/>
      <c r="AC985" s="52"/>
      <c r="AD985" s="52"/>
      <c r="AE985" s="52"/>
      <c r="AF985" s="52"/>
      <c r="AG985" s="52"/>
      <c r="AH985" s="52"/>
      <c r="AI985" s="52"/>
      <c r="AJ985" s="52"/>
      <c r="AK985" s="52"/>
      <c r="AL985" s="52"/>
      <c r="AM985" s="52"/>
      <c r="AN985" s="52"/>
      <c r="AO985" s="52"/>
      <c r="AP985" s="52"/>
      <c r="AQ985" s="52"/>
      <c r="AR985" s="52"/>
      <c r="AS985" s="52"/>
      <c r="AT985" s="52"/>
      <c r="AU985" s="52"/>
      <c r="AV985" s="52"/>
      <c r="AW985" s="52"/>
      <c r="AX985" s="52"/>
      <c r="AY985" s="52"/>
      <c r="AZ985" s="52"/>
      <c r="BA985" s="52"/>
      <c r="BB985" s="52"/>
    </row>
    <row r="986" spans="1:54">
      <c r="A986" s="52"/>
      <c r="B986" s="52"/>
      <c r="C986" s="52"/>
      <c r="D986" s="52"/>
      <c r="E986" s="52"/>
      <c r="F986" s="52"/>
      <c r="G986" s="52"/>
      <c r="H986" s="52"/>
      <c r="I986" s="52"/>
      <c r="J986" s="52"/>
      <c r="K986" s="52"/>
      <c r="L986" s="52"/>
      <c r="M986" s="52"/>
      <c r="N986" s="52"/>
      <c r="O986" s="52"/>
      <c r="P986" s="52"/>
      <c r="Q986" s="52"/>
      <c r="R986" s="52"/>
      <c r="S986" s="52"/>
      <c r="T986" s="52"/>
      <c r="U986" s="52"/>
      <c r="V986" s="52"/>
      <c r="W986" s="52"/>
      <c r="X986" s="52"/>
      <c r="Y986" s="52"/>
      <c r="Z986" s="52"/>
      <c r="AA986" s="52"/>
      <c r="AB986" s="52"/>
      <c r="AC986" s="52"/>
      <c r="AD986" s="52"/>
      <c r="AE986" s="52"/>
      <c r="AF986" s="52"/>
      <c r="AG986" s="52"/>
      <c r="AH986" s="52"/>
      <c r="AI986" s="52"/>
      <c r="AJ986" s="52"/>
      <c r="AK986" s="52"/>
      <c r="AL986" s="52"/>
      <c r="AM986" s="52"/>
      <c r="AN986" s="52"/>
      <c r="AO986" s="52"/>
      <c r="AP986" s="52"/>
      <c r="AQ986" s="52"/>
      <c r="AR986" s="52"/>
      <c r="AS986" s="52"/>
      <c r="AT986" s="52"/>
      <c r="AU986" s="52"/>
      <c r="AV986" s="52"/>
      <c r="AW986" s="52"/>
      <c r="AX986" s="52"/>
      <c r="AY986" s="52"/>
      <c r="AZ986" s="52"/>
      <c r="BA986" s="52"/>
      <c r="BB986" s="52"/>
    </row>
    <row r="987" spans="1:54">
      <c r="A987" s="52"/>
      <c r="B987" s="52"/>
      <c r="C987" s="52"/>
      <c r="D987" s="52"/>
      <c r="E987" s="52"/>
      <c r="F987" s="52"/>
      <c r="G987" s="52"/>
      <c r="H987" s="52"/>
      <c r="I987" s="52"/>
      <c r="J987" s="52"/>
      <c r="K987" s="52"/>
      <c r="L987" s="52"/>
      <c r="M987" s="52"/>
      <c r="N987" s="52"/>
      <c r="O987" s="52"/>
      <c r="P987" s="52"/>
      <c r="Q987" s="52"/>
      <c r="R987" s="52"/>
      <c r="S987" s="52"/>
      <c r="T987" s="52"/>
      <c r="U987" s="52"/>
      <c r="V987" s="52"/>
      <c r="W987" s="52"/>
      <c r="X987" s="52"/>
      <c r="Y987" s="52"/>
      <c r="Z987" s="52"/>
      <c r="AA987" s="52"/>
      <c r="AB987" s="52"/>
      <c r="AC987" s="52"/>
      <c r="AD987" s="52"/>
      <c r="AE987" s="52"/>
      <c r="AF987" s="52"/>
      <c r="AG987" s="52"/>
      <c r="AH987" s="52"/>
      <c r="AI987" s="52"/>
      <c r="AJ987" s="52"/>
      <c r="AK987" s="52"/>
      <c r="AL987" s="52"/>
      <c r="AM987" s="52"/>
      <c r="AN987" s="52"/>
      <c r="AO987" s="52"/>
      <c r="AP987" s="52"/>
      <c r="AQ987" s="52"/>
      <c r="AR987" s="52"/>
      <c r="AS987" s="52"/>
      <c r="AT987" s="52"/>
      <c r="AU987" s="52"/>
      <c r="AV987" s="52"/>
      <c r="AW987" s="52"/>
      <c r="AX987" s="52"/>
      <c r="AY987" s="52"/>
      <c r="AZ987" s="52"/>
      <c r="BA987" s="52"/>
      <c r="BB987" s="52"/>
    </row>
    <row r="988" spans="1:54">
      <c r="A988" s="52"/>
      <c r="B988" s="52"/>
      <c r="C988" s="52"/>
      <c r="D988" s="52"/>
      <c r="E988" s="52"/>
      <c r="F988" s="52"/>
      <c r="G988" s="52"/>
      <c r="H988" s="52"/>
      <c r="I988" s="52"/>
      <c r="J988" s="52"/>
      <c r="K988" s="52"/>
      <c r="L988" s="52"/>
      <c r="M988" s="52"/>
      <c r="N988" s="52"/>
      <c r="O988" s="52"/>
      <c r="P988" s="52"/>
      <c r="Q988" s="52"/>
      <c r="R988" s="52"/>
      <c r="S988" s="52"/>
      <c r="T988" s="52"/>
      <c r="U988" s="52"/>
      <c r="V988" s="52"/>
      <c r="W988" s="52"/>
      <c r="X988" s="52"/>
      <c r="Y988" s="52"/>
      <c r="Z988" s="52"/>
      <c r="AA988" s="52"/>
      <c r="AB988" s="52"/>
      <c r="AC988" s="52"/>
      <c r="AD988" s="52"/>
      <c r="AE988" s="52"/>
      <c r="AF988" s="52"/>
      <c r="AG988" s="52"/>
      <c r="AH988" s="52"/>
      <c r="AI988" s="52"/>
      <c r="AJ988" s="52"/>
      <c r="AK988" s="52"/>
      <c r="AL988" s="52"/>
      <c r="AM988" s="52"/>
      <c r="AN988" s="52"/>
      <c r="AO988" s="52"/>
      <c r="AP988" s="52"/>
      <c r="AQ988" s="52"/>
      <c r="AR988" s="52"/>
      <c r="AS988" s="52"/>
      <c r="AT988" s="52"/>
      <c r="AU988" s="52"/>
      <c r="AV988" s="52"/>
      <c r="AW988" s="52"/>
      <c r="AX988" s="52"/>
      <c r="AY988" s="52"/>
      <c r="AZ988" s="52"/>
      <c r="BA988" s="52"/>
      <c r="BB988" s="52"/>
    </row>
    <row r="989" spans="1:54">
      <c r="A989" s="52"/>
      <c r="B989" s="52"/>
      <c r="C989" s="52"/>
      <c r="D989" s="52"/>
      <c r="E989" s="52"/>
      <c r="F989" s="52"/>
      <c r="G989" s="52"/>
      <c r="H989" s="52"/>
      <c r="I989" s="52"/>
      <c r="J989" s="52"/>
      <c r="K989" s="52"/>
      <c r="L989" s="52"/>
      <c r="M989" s="52"/>
      <c r="N989" s="52"/>
      <c r="O989" s="52"/>
      <c r="P989" s="52"/>
      <c r="Q989" s="52"/>
      <c r="R989" s="52"/>
      <c r="S989" s="52"/>
      <c r="T989" s="52"/>
      <c r="U989" s="52"/>
      <c r="V989" s="52"/>
      <c r="W989" s="52"/>
      <c r="X989" s="52"/>
      <c r="Y989" s="52"/>
      <c r="Z989" s="52"/>
      <c r="AA989" s="52"/>
      <c r="AB989" s="52"/>
      <c r="AC989" s="52"/>
      <c r="AD989" s="52"/>
      <c r="AE989" s="52"/>
      <c r="AF989" s="52"/>
      <c r="AG989" s="52"/>
      <c r="AH989" s="52"/>
      <c r="AI989" s="52"/>
      <c r="AJ989" s="52"/>
      <c r="AK989" s="52"/>
      <c r="AL989" s="52"/>
      <c r="AM989" s="52"/>
      <c r="AN989" s="52"/>
      <c r="AO989" s="52"/>
      <c r="AP989" s="52"/>
      <c r="AQ989" s="52"/>
      <c r="AR989" s="52"/>
      <c r="AS989" s="52"/>
      <c r="AT989" s="52"/>
      <c r="AU989" s="52"/>
      <c r="AV989" s="52"/>
      <c r="AW989" s="52"/>
      <c r="AX989" s="52"/>
      <c r="AY989" s="52"/>
      <c r="AZ989" s="52"/>
      <c r="BA989" s="52"/>
      <c r="BB989" s="52"/>
    </row>
    <row r="990" spans="1:54">
      <c r="A990" s="52"/>
      <c r="B990" s="52"/>
      <c r="C990" s="52"/>
      <c r="D990" s="52"/>
      <c r="E990" s="52"/>
      <c r="F990" s="52"/>
      <c r="G990" s="52"/>
      <c r="H990" s="52"/>
      <c r="I990" s="52"/>
      <c r="J990" s="52"/>
      <c r="K990" s="52"/>
      <c r="L990" s="52"/>
      <c r="M990" s="52"/>
      <c r="N990" s="52"/>
      <c r="O990" s="52"/>
      <c r="P990" s="52"/>
      <c r="Q990" s="52"/>
      <c r="R990" s="52"/>
      <c r="S990" s="52"/>
      <c r="T990" s="52"/>
      <c r="U990" s="52"/>
      <c r="V990" s="52"/>
      <c r="W990" s="52"/>
      <c r="X990" s="52"/>
      <c r="Y990" s="52"/>
      <c r="Z990" s="52"/>
      <c r="AA990" s="52"/>
      <c r="AB990" s="52"/>
      <c r="AC990" s="52"/>
      <c r="AD990" s="52"/>
      <c r="AE990" s="52"/>
      <c r="AF990" s="52"/>
      <c r="AG990" s="52"/>
      <c r="AH990" s="52"/>
      <c r="AI990" s="52"/>
      <c r="AJ990" s="52"/>
      <c r="AK990" s="52"/>
      <c r="AL990" s="52"/>
      <c r="AM990" s="52"/>
      <c r="AN990" s="52"/>
      <c r="AO990" s="52"/>
      <c r="AP990" s="52"/>
      <c r="AQ990" s="52"/>
      <c r="AR990" s="52"/>
      <c r="AS990" s="52"/>
      <c r="AT990" s="52"/>
      <c r="AU990" s="52"/>
      <c r="AV990" s="52"/>
      <c r="AW990" s="52"/>
      <c r="AX990" s="52"/>
      <c r="AY990" s="52"/>
      <c r="AZ990" s="52"/>
      <c r="BA990" s="52"/>
      <c r="BB990" s="52"/>
    </row>
    <row r="991" spans="1:54">
      <c r="A991" s="52"/>
      <c r="B991" s="52"/>
      <c r="C991" s="52"/>
      <c r="D991" s="52"/>
      <c r="E991" s="52"/>
      <c r="F991" s="52"/>
      <c r="G991" s="52"/>
      <c r="H991" s="52"/>
      <c r="I991" s="52"/>
      <c r="J991" s="52"/>
      <c r="K991" s="52"/>
      <c r="L991" s="52"/>
      <c r="M991" s="52"/>
      <c r="N991" s="52"/>
      <c r="O991" s="52"/>
      <c r="P991" s="52"/>
      <c r="Q991" s="52"/>
      <c r="R991" s="52"/>
      <c r="S991" s="52"/>
      <c r="T991" s="52"/>
      <c r="U991" s="52"/>
      <c r="V991" s="52"/>
      <c r="W991" s="52"/>
      <c r="X991" s="52"/>
      <c r="Y991" s="52"/>
      <c r="Z991" s="52"/>
      <c r="AA991" s="52"/>
      <c r="AB991" s="52"/>
      <c r="AC991" s="52"/>
      <c r="AD991" s="52"/>
      <c r="AE991" s="52"/>
      <c r="AF991" s="52"/>
      <c r="AG991" s="52"/>
      <c r="AH991" s="52"/>
      <c r="AI991" s="52"/>
      <c r="AJ991" s="52"/>
      <c r="AK991" s="52"/>
      <c r="AL991" s="52"/>
      <c r="AM991" s="52"/>
      <c r="AN991" s="52"/>
      <c r="AO991" s="52"/>
      <c r="AP991" s="52"/>
      <c r="AQ991" s="52"/>
      <c r="AR991" s="52"/>
      <c r="AS991" s="52"/>
      <c r="AT991" s="52"/>
      <c r="AU991" s="52"/>
      <c r="AV991" s="52"/>
      <c r="AW991" s="52"/>
      <c r="AX991" s="52"/>
      <c r="AY991" s="52"/>
      <c r="AZ991" s="52"/>
      <c r="BA991" s="52"/>
      <c r="BB991" s="52"/>
    </row>
    <row r="992" spans="1:54">
      <c r="A992" s="52"/>
      <c r="B992" s="52"/>
      <c r="C992" s="52"/>
      <c r="D992" s="52"/>
      <c r="E992" s="52"/>
      <c r="F992" s="52"/>
      <c r="G992" s="52"/>
      <c r="H992" s="52"/>
      <c r="I992" s="52"/>
      <c r="J992" s="52"/>
      <c r="K992" s="52"/>
      <c r="L992" s="52"/>
      <c r="M992" s="52"/>
      <c r="N992" s="52"/>
      <c r="O992" s="52"/>
      <c r="P992" s="52"/>
      <c r="Q992" s="52"/>
      <c r="R992" s="52"/>
      <c r="S992" s="52"/>
      <c r="T992" s="52"/>
      <c r="U992" s="52"/>
      <c r="V992" s="52"/>
      <c r="W992" s="52"/>
      <c r="X992" s="52"/>
      <c r="Y992" s="52"/>
      <c r="Z992" s="52"/>
      <c r="AA992" s="52"/>
      <c r="AB992" s="52"/>
      <c r="AC992" s="52"/>
      <c r="AD992" s="52"/>
      <c r="AE992" s="52"/>
      <c r="AF992" s="52"/>
      <c r="AG992" s="52"/>
      <c r="AH992" s="52"/>
      <c r="AI992" s="52"/>
      <c r="AJ992" s="52"/>
      <c r="AK992" s="52"/>
      <c r="AL992" s="52"/>
      <c r="AM992" s="52"/>
      <c r="AN992" s="52"/>
      <c r="AO992" s="52"/>
      <c r="AP992" s="52"/>
      <c r="AQ992" s="52"/>
      <c r="AR992" s="52"/>
      <c r="AS992" s="52"/>
      <c r="AT992" s="52"/>
      <c r="AU992" s="52"/>
      <c r="AV992" s="52"/>
      <c r="AW992" s="52"/>
      <c r="AX992" s="52"/>
      <c r="AY992" s="52"/>
      <c r="AZ992" s="52"/>
      <c r="BA992" s="52"/>
      <c r="BB992" s="52"/>
    </row>
    <row r="993" spans="1:54">
      <c r="A993" s="52"/>
      <c r="B993" s="52"/>
      <c r="C993" s="52"/>
      <c r="D993" s="52"/>
      <c r="E993" s="52"/>
      <c r="F993" s="52"/>
      <c r="G993" s="52"/>
      <c r="H993" s="52"/>
      <c r="I993" s="52"/>
      <c r="J993" s="52"/>
      <c r="K993" s="52"/>
      <c r="L993" s="52"/>
      <c r="M993" s="52"/>
      <c r="N993" s="52"/>
      <c r="O993" s="52"/>
      <c r="P993" s="52"/>
      <c r="Q993" s="52"/>
      <c r="R993" s="52"/>
      <c r="S993" s="52"/>
      <c r="T993" s="52"/>
      <c r="U993" s="52"/>
      <c r="V993" s="52"/>
      <c r="W993" s="52"/>
      <c r="X993" s="52"/>
      <c r="Y993" s="52"/>
      <c r="Z993" s="52"/>
      <c r="AA993" s="52"/>
      <c r="AB993" s="52"/>
      <c r="AC993" s="52"/>
      <c r="AD993" s="52"/>
      <c r="AE993" s="52"/>
      <c r="AF993" s="52"/>
      <c r="AG993" s="52"/>
      <c r="AH993" s="52"/>
      <c r="AI993" s="52"/>
      <c r="AJ993" s="52"/>
      <c r="AK993" s="52"/>
      <c r="AL993" s="52"/>
      <c r="AM993" s="52"/>
      <c r="AN993" s="52"/>
      <c r="AO993" s="52"/>
      <c r="AP993" s="52"/>
      <c r="AQ993" s="52"/>
      <c r="AR993" s="52"/>
      <c r="AS993" s="52"/>
      <c r="AT993" s="52"/>
      <c r="AU993" s="52"/>
      <c r="AV993" s="52"/>
      <c r="AW993" s="52"/>
      <c r="AX993" s="52"/>
      <c r="AY993" s="52"/>
      <c r="AZ993" s="52"/>
      <c r="BA993" s="52"/>
      <c r="BB993" s="52"/>
    </row>
    <row r="994" spans="1:54">
      <c r="A994" s="52"/>
      <c r="B994" s="52"/>
      <c r="C994" s="52"/>
      <c r="D994" s="52"/>
      <c r="E994" s="52"/>
      <c r="F994" s="52"/>
      <c r="G994" s="52"/>
      <c r="H994" s="52"/>
      <c r="I994" s="52"/>
      <c r="J994" s="52"/>
      <c r="K994" s="52"/>
      <c r="L994" s="52"/>
      <c r="M994" s="52"/>
      <c r="N994" s="52"/>
      <c r="O994" s="52"/>
      <c r="P994" s="52"/>
      <c r="Q994" s="52"/>
      <c r="R994" s="52"/>
      <c r="S994" s="52"/>
      <c r="T994" s="52"/>
      <c r="U994" s="52"/>
      <c r="V994" s="52"/>
      <c r="W994" s="52"/>
      <c r="X994" s="52"/>
      <c r="Y994" s="52"/>
      <c r="Z994" s="52"/>
      <c r="AA994" s="52"/>
      <c r="AB994" s="52"/>
      <c r="AC994" s="52"/>
      <c r="AD994" s="52"/>
      <c r="AE994" s="52"/>
      <c r="AF994" s="52"/>
      <c r="AG994" s="52"/>
      <c r="AH994" s="52"/>
      <c r="AI994" s="52"/>
      <c r="AJ994" s="52"/>
      <c r="AK994" s="52"/>
      <c r="AL994" s="52"/>
      <c r="AM994" s="52"/>
      <c r="AN994" s="52"/>
      <c r="AO994" s="52"/>
      <c r="AP994" s="52"/>
      <c r="AQ994" s="52"/>
      <c r="AR994" s="52"/>
      <c r="AS994" s="52"/>
      <c r="AT994" s="52"/>
      <c r="AU994" s="52"/>
      <c r="AV994" s="52"/>
      <c r="AW994" s="52"/>
      <c r="AX994" s="52"/>
      <c r="AY994" s="52"/>
      <c r="AZ994" s="52"/>
      <c r="BA994" s="52"/>
      <c r="BB994" s="52"/>
    </row>
    <row r="995" spans="1:54">
      <c r="A995" s="52"/>
      <c r="B995" s="52"/>
      <c r="C995" s="52"/>
      <c r="D995" s="52"/>
      <c r="E995" s="52"/>
      <c r="F995" s="52"/>
      <c r="G995" s="52"/>
      <c r="H995" s="52"/>
      <c r="I995" s="52"/>
      <c r="J995" s="52"/>
      <c r="K995" s="52"/>
      <c r="L995" s="52"/>
      <c r="M995" s="52"/>
      <c r="N995" s="52"/>
      <c r="O995" s="52"/>
      <c r="P995" s="52"/>
      <c r="Q995" s="52"/>
      <c r="R995" s="52"/>
      <c r="S995" s="52"/>
      <c r="T995" s="52"/>
      <c r="U995" s="52"/>
      <c r="V995" s="52"/>
      <c r="W995" s="52"/>
      <c r="X995" s="52"/>
      <c r="Y995" s="52"/>
      <c r="Z995" s="52"/>
      <c r="AA995" s="52"/>
      <c r="AB995" s="52"/>
      <c r="AC995" s="52"/>
      <c r="AD995" s="52"/>
      <c r="AE995" s="52"/>
      <c r="AF995" s="52"/>
      <c r="AG995" s="52"/>
      <c r="AH995" s="52"/>
      <c r="AI995" s="52"/>
      <c r="AJ995" s="52"/>
      <c r="AK995" s="52"/>
      <c r="AL995" s="52"/>
      <c r="AM995" s="52"/>
      <c r="AN995" s="52"/>
      <c r="AO995" s="52"/>
      <c r="AP995" s="52"/>
      <c r="AQ995" s="52"/>
      <c r="AR995" s="52"/>
      <c r="AS995" s="52"/>
      <c r="AT995" s="52"/>
      <c r="AU995" s="52"/>
      <c r="AV995" s="52"/>
      <c r="AW995" s="52"/>
      <c r="AX995" s="52"/>
      <c r="AY995" s="52"/>
      <c r="AZ995" s="52"/>
      <c r="BA995" s="52"/>
      <c r="BB995" s="52"/>
    </row>
    <row r="996" spans="1:54">
      <c r="A996" s="52"/>
      <c r="B996" s="52"/>
      <c r="C996" s="52"/>
      <c r="D996" s="52"/>
      <c r="E996" s="52"/>
      <c r="F996" s="52"/>
      <c r="G996" s="52"/>
      <c r="H996" s="52"/>
      <c r="I996" s="52"/>
      <c r="J996" s="52"/>
      <c r="K996" s="52"/>
      <c r="L996" s="52"/>
      <c r="M996" s="52"/>
      <c r="N996" s="52"/>
      <c r="O996" s="52"/>
      <c r="P996" s="52"/>
      <c r="Q996" s="52"/>
      <c r="R996" s="52"/>
      <c r="S996" s="52"/>
      <c r="T996" s="52"/>
      <c r="U996" s="52"/>
      <c r="V996" s="52"/>
      <c r="W996" s="52"/>
      <c r="X996" s="52"/>
      <c r="Y996" s="52"/>
      <c r="Z996" s="52"/>
      <c r="AA996" s="52"/>
      <c r="AB996" s="52"/>
      <c r="AC996" s="52"/>
      <c r="AD996" s="52"/>
      <c r="AE996" s="52"/>
      <c r="AF996" s="52"/>
      <c r="AG996" s="52"/>
      <c r="AH996" s="52"/>
      <c r="AI996" s="52"/>
      <c r="AJ996" s="52"/>
      <c r="AK996" s="52"/>
      <c r="AL996" s="52"/>
      <c r="AM996" s="52"/>
      <c r="AN996" s="52"/>
      <c r="AO996" s="52"/>
      <c r="AP996" s="52"/>
      <c r="AQ996" s="52"/>
      <c r="AR996" s="52"/>
      <c r="AS996" s="52"/>
      <c r="AT996" s="52"/>
      <c r="AU996" s="52"/>
      <c r="AV996" s="52"/>
      <c r="AW996" s="52"/>
      <c r="AX996" s="52"/>
      <c r="AY996" s="52"/>
      <c r="AZ996" s="52"/>
      <c r="BA996" s="52"/>
      <c r="BB996" s="52"/>
    </row>
    <row r="997" spans="1:54">
      <c r="A997" s="52"/>
      <c r="B997" s="52"/>
      <c r="C997" s="52"/>
      <c r="D997" s="52"/>
      <c r="E997" s="52"/>
      <c r="F997" s="52"/>
      <c r="G997" s="52"/>
      <c r="H997" s="52"/>
      <c r="I997" s="52"/>
      <c r="J997" s="52"/>
      <c r="K997" s="52"/>
      <c r="L997" s="52"/>
      <c r="M997" s="52"/>
      <c r="N997" s="52"/>
      <c r="O997" s="52"/>
      <c r="P997" s="52"/>
      <c r="Q997" s="52"/>
      <c r="R997" s="52"/>
      <c r="S997" s="52"/>
      <c r="T997" s="52"/>
      <c r="U997" s="52"/>
      <c r="V997" s="52"/>
      <c r="W997" s="52"/>
      <c r="X997" s="52"/>
      <c r="Y997" s="52"/>
      <c r="Z997" s="52"/>
      <c r="AA997" s="52"/>
      <c r="AB997" s="52"/>
      <c r="AC997" s="52"/>
      <c r="AD997" s="52"/>
      <c r="AE997" s="52"/>
      <c r="AF997" s="52"/>
      <c r="AG997" s="52"/>
      <c r="AH997" s="52"/>
      <c r="AI997" s="52"/>
      <c r="AJ997" s="52"/>
      <c r="AK997" s="52"/>
      <c r="AL997" s="52"/>
      <c r="AM997" s="52"/>
      <c r="AN997" s="52"/>
      <c r="AO997" s="52"/>
      <c r="AP997" s="52"/>
      <c r="AQ997" s="52"/>
      <c r="AR997" s="52"/>
      <c r="AS997" s="52"/>
      <c r="AT997" s="52"/>
      <c r="AU997" s="52"/>
      <c r="AV997" s="52"/>
      <c r="AW997" s="52"/>
      <c r="AX997" s="52"/>
      <c r="AY997" s="52"/>
      <c r="AZ997" s="52"/>
      <c r="BA997" s="52"/>
      <c r="BB997" s="52"/>
    </row>
    <row r="998" spans="1:54">
      <c r="A998" s="52"/>
      <c r="B998" s="52"/>
      <c r="C998" s="52"/>
      <c r="D998" s="52"/>
      <c r="E998" s="52"/>
      <c r="F998" s="52"/>
      <c r="G998" s="52"/>
      <c r="H998" s="52"/>
      <c r="I998" s="52"/>
      <c r="J998" s="52"/>
      <c r="K998" s="52"/>
      <c r="L998" s="52"/>
      <c r="M998" s="52"/>
      <c r="N998" s="52"/>
      <c r="O998" s="52"/>
      <c r="P998" s="52"/>
      <c r="Q998" s="52"/>
      <c r="R998" s="52"/>
      <c r="S998" s="52"/>
      <c r="T998" s="52"/>
      <c r="U998" s="52"/>
      <c r="V998" s="52"/>
      <c r="W998" s="52"/>
      <c r="X998" s="52"/>
      <c r="Y998" s="52"/>
      <c r="Z998" s="52"/>
      <c r="AA998" s="52"/>
      <c r="AB998" s="52"/>
      <c r="AC998" s="52"/>
      <c r="AD998" s="52"/>
      <c r="AE998" s="52"/>
      <c r="AF998" s="52"/>
      <c r="AG998" s="52"/>
      <c r="AH998" s="52"/>
      <c r="AI998" s="52"/>
      <c r="AJ998" s="52"/>
      <c r="AK998" s="52"/>
      <c r="AL998" s="52"/>
      <c r="AM998" s="52"/>
      <c r="AN998" s="52"/>
      <c r="AO998" s="52"/>
      <c r="AP998" s="52"/>
      <c r="AQ998" s="52"/>
      <c r="AR998" s="52"/>
      <c r="AS998" s="52"/>
      <c r="AT998" s="52"/>
      <c r="AU998" s="52"/>
      <c r="AV998" s="52"/>
      <c r="AW998" s="52"/>
      <c r="AX998" s="52"/>
      <c r="AY998" s="52"/>
      <c r="AZ998" s="52"/>
      <c r="BA998" s="52"/>
      <c r="BB998" s="52"/>
    </row>
    <row r="999" spans="1:54">
      <c r="A999" s="52"/>
      <c r="B999" s="52"/>
      <c r="C999" s="52"/>
      <c r="D999" s="52"/>
      <c r="E999" s="52"/>
      <c r="F999" s="52"/>
      <c r="G999" s="52"/>
      <c r="H999" s="52"/>
      <c r="I999" s="52"/>
      <c r="J999" s="52"/>
      <c r="K999" s="52"/>
      <c r="L999" s="52"/>
      <c r="M999" s="52"/>
      <c r="N999" s="52"/>
      <c r="O999" s="52"/>
      <c r="P999" s="52"/>
      <c r="Q999" s="52"/>
      <c r="R999" s="52"/>
      <c r="S999" s="52"/>
      <c r="T999" s="52"/>
      <c r="U999" s="52"/>
      <c r="V999" s="52"/>
      <c r="W999" s="52"/>
      <c r="X999" s="52"/>
      <c r="Y999" s="52"/>
      <c r="Z999" s="52"/>
      <c r="AA999" s="52"/>
      <c r="AB999" s="52"/>
      <c r="AC999" s="52"/>
      <c r="AD999" s="52"/>
      <c r="AE999" s="52"/>
      <c r="AF999" s="52"/>
      <c r="AG999" s="52"/>
      <c r="AH999" s="52"/>
      <c r="AI999" s="52"/>
      <c r="AJ999" s="52"/>
      <c r="AK999" s="52"/>
      <c r="AL999" s="52"/>
      <c r="AM999" s="52"/>
      <c r="AN999" s="52"/>
      <c r="AO999" s="52"/>
      <c r="AP999" s="52"/>
      <c r="AQ999" s="52"/>
      <c r="AR999" s="52"/>
      <c r="AS999" s="52"/>
      <c r="AT999" s="52"/>
      <c r="AU999" s="52"/>
      <c r="AV999" s="52"/>
      <c r="AW999" s="52"/>
      <c r="AX999" s="52"/>
      <c r="AY999" s="52"/>
      <c r="AZ999" s="52"/>
      <c r="BA999" s="52"/>
      <c r="BB999" s="52"/>
    </row>
    <row r="1000" spans="1:54">
      <c r="A1000" s="52"/>
      <c r="B1000" s="52"/>
      <c r="C1000" s="52"/>
      <c r="D1000" s="52"/>
      <c r="E1000" s="52"/>
      <c r="F1000" s="52"/>
      <c r="G1000" s="52"/>
      <c r="H1000" s="52"/>
      <c r="I1000" s="52"/>
      <c r="J1000" s="52"/>
      <c r="K1000" s="52"/>
      <c r="L1000" s="52"/>
      <c r="M1000" s="52"/>
      <c r="N1000" s="52"/>
      <c r="O1000" s="52"/>
      <c r="P1000" s="52"/>
      <c r="Q1000" s="52"/>
      <c r="R1000" s="52"/>
      <c r="S1000" s="52"/>
      <c r="T1000" s="52"/>
      <c r="U1000" s="52"/>
      <c r="V1000" s="52"/>
      <c r="W1000" s="52"/>
      <c r="X1000" s="52"/>
      <c r="Y1000" s="52"/>
      <c r="Z1000" s="52"/>
      <c r="AA1000" s="52"/>
      <c r="AB1000" s="52"/>
      <c r="AC1000" s="52"/>
      <c r="AD1000" s="52"/>
      <c r="AE1000" s="52"/>
      <c r="AF1000" s="52"/>
      <c r="AG1000" s="52"/>
      <c r="AH1000" s="52"/>
      <c r="AI1000" s="52"/>
      <c r="AJ1000" s="52"/>
      <c r="AK1000" s="52"/>
      <c r="AL1000" s="52"/>
      <c r="AM1000" s="52"/>
      <c r="AN1000" s="52"/>
      <c r="AO1000" s="52"/>
      <c r="AP1000" s="52"/>
      <c r="AQ1000" s="52"/>
      <c r="AR1000" s="52"/>
      <c r="AS1000" s="52"/>
      <c r="AT1000" s="52"/>
      <c r="AU1000" s="52"/>
      <c r="AV1000" s="52"/>
      <c r="AW1000" s="52"/>
      <c r="AX1000" s="52"/>
      <c r="AY1000" s="52"/>
      <c r="AZ1000" s="52"/>
      <c r="BA1000" s="52"/>
      <c r="BB1000" s="52"/>
    </row>
    <row r="1001" spans="1:54">
      <c r="A1001" s="52"/>
      <c r="B1001" s="52"/>
      <c r="C1001" s="52"/>
      <c r="D1001" s="52"/>
      <c r="E1001" s="52"/>
      <c r="F1001" s="52"/>
      <c r="G1001" s="52"/>
      <c r="H1001" s="52"/>
      <c r="I1001" s="52"/>
      <c r="J1001" s="52"/>
      <c r="K1001" s="52"/>
      <c r="L1001" s="52"/>
      <c r="M1001" s="52"/>
      <c r="N1001" s="52"/>
      <c r="O1001" s="52"/>
      <c r="P1001" s="52"/>
      <c r="Q1001" s="52"/>
      <c r="R1001" s="52"/>
      <c r="S1001" s="52"/>
      <c r="T1001" s="52"/>
      <c r="U1001" s="52"/>
      <c r="V1001" s="52"/>
      <c r="W1001" s="52"/>
      <c r="X1001" s="52"/>
      <c r="Y1001" s="52"/>
      <c r="Z1001" s="52"/>
      <c r="AA1001" s="52"/>
      <c r="AB1001" s="52"/>
      <c r="AC1001" s="52"/>
      <c r="AD1001" s="52"/>
      <c r="AE1001" s="52"/>
      <c r="AF1001" s="52"/>
      <c r="AG1001" s="52"/>
      <c r="AH1001" s="52"/>
      <c r="AI1001" s="52"/>
      <c r="AJ1001" s="52"/>
      <c r="AK1001" s="52"/>
      <c r="AL1001" s="52"/>
      <c r="AM1001" s="52"/>
      <c r="AN1001" s="52"/>
      <c r="AO1001" s="52"/>
      <c r="AP1001" s="52"/>
      <c r="AQ1001" s="52"/>
      <c r="AR1001" s="52"/>
      <c r="AS1001" s="52"/>
      <c r="AT1001" s="52"/>
      <c r="AU1001" s="52"/>
      <c r="AV1001" s="52"/>
      <c r="AW1001" s="52"/>
      <c r="AX1001" s="52"/>
      <c r="AY1001" s="52"/>
      <c r="AZ1001" s="52"/>
      <c r="BA1001" s="52"/>
      <c r="BB1001" s="52"/>
    </row>
    <row r="1002" spans="1:54">
      <c r="A1002" s="52"/>
      <c r="B1002" s="52"/>
      <c r="C1002" s="52"/>
      <c r="D1002" s="52"/>
      <c r="E1002" s="52"/>
      <c r="F1002" s="52"/>
      <c r="G1002" s="52"/>
      <c r="H1002" s="52"/>
      <c r="I1002" s="52"/>
      <c r="J1002" s="52"/>
      <c r="K1002" s="52"/>
      <c r="L1002" s="52"/>
      <c r="M1002" s="52"/>
      <c r="N1002" s="52"/>
      <c r="O1002" s="52"/>
      <c r="P1002" s="52"/>
      <c r="Q1002" s="52"/>
      <c r="R1002" s="52"/>
      <c r="S1002" s="52"/>
      <c r="T1002" s="52"/>
      <c r="U1002" s="52"/>
      <c r="V1002" s="52"/>
      <c r="W1002" s="52"/>
      <c r="X1002" s="52"/>
      <c r="Y1002" s="52"/>
      <c r="Z1002" s="52"/>
      <c r="AA1002" s="52"/>
      <c r="AB1002" s="52"/>
      <c r="AC1002" s="52"/>
      <c r="AD1002" s="52"/>
      <c r="AE1002" s="52"/>
      <c r="AF1002" s="52"/>
      <c r="AG1002" s="52"/>
      <c r="AH1002" s="52"/>
      <c r="AI1002" s="52"/>
      <c r="AJ1002" s="52"/>
      <c r="AK1002" s="52"/>
      <c r="AL1002" s="52"/>
      <c r="AM1002" s="52"/>
      <c r="AN1002" s="52"/>
      <c r="AO1002" s="52"/>
      <c r="AP1002" s="52"/>
      <c r="AQ1002" s="52"/>
      <c r="AR1002" s="52"/>
      <c r="AS1002" s="52"/>
      <c r="AT1002" s="52"/>
      <c r="AU1002" s="52"/>
      <c r="AV1002" s="52"/>
      <c r="AW1002" s="52"/>
      <c r="AX1002" s="52"/>
      <c r="AY1002" s="52"/>
      <c r="AZ1002" s="52"/>
      <c r="BA1002" s="52"/>
      <c r="BB1002" s="52"/>
    </row>
    <row r="1003" spans="1:54">
      <c r="A1003" s="52"/>
      <c r="B1003" s="52"/>
      <c r="C1003" s="52"/>
      <c r="D1003" s="52"/>
      <c r="E1003" s="52"/>
      <c r="F1003" s="52"/>
      <c r="G1003" s="52"/>
      <c r="H1003" s="52"/>
      <c r="I1003" s="52"/>
      <c r="J1003" s="52"/>
      <c r="K1003" s="52"/>
      <c r="L1003" s="52"/>
      <c r="M1003" s="52"/>
      <c r="N1003" s="52"/>
      <c r="O1003" s="52"/>
      <c r="P1003" s="52"/>
      <c r="Q1003" s="52"/>
      <c r="R1003" s="52"/>
      <c r="S1003" s="52"/>
      <c r="T1003" s="52"/>
      <c r="U1003" s="52"/>
      <c r="V1003" s="52"/>
      <c r="W1003" s="52"/>
      <c r="X1003" s="52"/>
      <c r="Y1003" s="52"/>
      <c r="Z1003" s="52"/>
      <c r="AA1003" s="52"/>
      <c r="AB1003" s="52"/>
      <c r="AC1003" s="52"/>
      <c r="AD1003" s="52"/>
      <c r="AE1003" s="52"/>
      <c r="AF1003" s="52"/>
      <c r="AG1003" s="52"/>
      <c r="AH1003" s="52"/>
      <c r="AI1003" s="52"/>
      <c r="AJ1003" s="52"/>
      <c r="AK1003" s="52"/>
      <c r="AL1003" s="52"/>
      <c r="AM1003" s="52"/>
      <c r="AN1003" s="52"/>
      <c r="AO1003" s="52"/>
      <c r="AP1003" s="52"/>
      <c r="AQ1003" s="52"/>
      <c r="AR1003" s="52"/>
      <c r="AS1003" s="52"/>
      <c r="AT1003" s="52"/>
      <c r="AU1003" s="52"/>
      <c r="AV1003" s="52"/>
      <c r="AW1003" s="52"/>
      <c r="AX1003" s="52"/>
      <c r="AY1003" s="52"/>
      <c r="AZ1003" s="52"/>
      <c r="BA1003" s="52"/>
      <c r="BB1003" s="52"/>
    </row>
    <row r="1004" spans="1:54">
      <c r="A1004" s="52"/>
      <c r="B1004" s="52"/>
      <c r="C1004" s="52"/>
      <c r="D1004" s="52"/>
      <c r="E1004" s="52"/>
      <c r="F1004" s="52"/>
      <c r="G1004" s="52"/>
      <c r="H1004" s="52"/>
      <c r="I1004" s="52"/>
      <c r="J1004" s="52"/>
      <c r="K1004" s="52"/>
      <c r="L1004" s="52"/>
      <c r="M1004" s="52"/>
      <c r="N1004" s="52"/>
      <c r="O1004" s="52"/>
      <c r="P1004" s="52"/>
      <c r="Q1004" s="52"/>
      <c r="R1004" s="52"/>
      <c r="S1004" s="52"/>
      <c r="T1004" s="52"/>
      <c r="U1004" s="52"/>
      <c r="V1004" s="52"/>
      <c r="W1004" s="52"/>
      <c r="X1004" s="52"/>
      <c r="Y1004" s="52"/>
      <c r="Z1004" s="52"/>
      <c r="AA1004" s="52"/>
      <c r="AB1004" s="52"/>
      <c r="AC1004" s="52"/>
      <c r="AD1004" s="52"/>
      <c r="AE1004" s="52"/>
      <c r="AF1004" s="52"/>
      <c r="AG1004" s="52"/>
      <c r="AH1004" s="52"/>
      <c r="AI1004" s="52"/>
      <c r="AJ1004" s="52"/>
      <c r="AK1004" s="52"/>
      <c r="AL1004" s="52"/>
      <c r="AM1004" s="52"/>
      <c r="AN1004" s="52"/>
      <c r="AO1004" s="52"/>
      <c r="AP1004" s="52"/>
      <c r="AQ1004" s="52"/>
      <c r="AR1004" s="52"/>
      <c r="AS1004" s="52"/>
      <c r="AT1004" s="52"/>
      <c r="AU1004" s="52"/>
      <c r="AV1004" s="52"/>
      <c r="AW1004" s="52"/>
      <c r="AX1004" s="52"/>
      <c r="AY1004" s="52"/>
      <c r="AZ1004" s="52"/>
      <c r="BA1004" s="52"/>
      <c r="BB1004" s="52"/>
    </row>
    <row r="1005" spans="1:54">
      <c r="A1005" s="52"/>
      <c r="B1005" s="52"/>
      <c r="C1005" s="52"/>
      <c r="D1005" s="52"/>
      <c r="E1005" s="52"/>
      <c r="F1005" s="52"/>
      <c r="G1005" s="52"/>
      <c r="H1005" s="52"/>
      <c r="I1005" s="52"/>
      <c r="J1005" s="52"/>
      <c r="K1005" s="52"/>
      <c r="L1005" s="52"/>
      <c r="M1005" s="52"/>
      <c r="N1005" s="52"/>
      <c r="O1005" s="52"/>
      <c r="P1005" s="52"/>
      <c r="Q1005" s="52"/>
      <c r="R1005" s="52"/>
      <c r="S1005" s="52"/>
      <c r="T1005" s="52"/>
      <c r="U1005" s="52"/>
      <c r="V1005" s="52"/>
      <c r="W1005" s="52"/>
      <c r="X1005" s="52"/>
      <c r="Y1005" s="52"/>
      <c r="Z1005" s="52"/>
      <c r="AA1005" s="52"/>
      <c r="AB1005" s="52"/>
      <c r="AC1005" s="52"/>
      <c r="AD1005" s="52"/>
      <c r="AE1005" s="52"/>
      <c r="AF1005" s="52"/>
      <c r="AG1005" s="52"/>
      <c r="AH1005" s="52"/>
      <c r="AI1005" s="52"/>
      <c r="AJ1005" s="52"/>
      <c r="AK1005" s="52"/>
      <c r="AL1005" s="52"/>
      <c r="AM1005" s="52"/>
      <c r="AN1005" s="52"/>
      <c r="AO1005" s="52"/>
      <c r="AP1005" s="52"/>
      <c r="AQ1005" s="52"/>
      <c r="AR1005" s="52"/>
      <c r="AS1005" s="52"/>
      <c r="AT1005" s="52"/>
      <c r="AU1005" s="52"/>
      <c r="AV1005" s="52"/>
      <c r="AW1005" s="52"/>
      <c r="AX1005" s="52"/>
      <c r="AY1005" s="52"/>
      <c r="AZ1005" s="52"/>
      <c r="BA1005" s="52"/>
      <c r="BB1005" s="52"/>
    </row>
    <row r="1006" spans="1:54">
      <c r="A1006" s="52"/>
      <c r="B1006" s="52"/>
      <c r="C1006" s="52"/>
      <c r="D1006" s="52"/>
      <c r="E1006" s="52"/>
      <c r="F1006" s="52"/>
      <c r="G1006" s="52"/>
      <c r="H1006" s="52"/>
      <c r="I1006" s="52"/>
      <c r="J1006" s="52"/>
      <c r="K1006" s="52"/>
      <c r="L1006" s="52"/>
      <c r="M1006" s="52"/>
      <c r="N1006" s="52"/>
      <c r="O1006" s="52"/>
      <c r="P1006" s="52"/>
      <c r="Q1006" s="52"/>
      <c r="R1006" s="52"/>
      <c r="S1006" s="52"/>
      <c r="T1006" s="52"/>
      <c r="U1006" s="52"/>
      <c r="V1006" s="52"/>
      <c r="W1006" s="52"/>
      <c r="X1006" s="52"/>
      <c r="Y1006" s="52"/>
      <c r="Z1006" s="52"/>
      <c r="AA1006" s="52"/>
      <c r="AB1006" s="52"/>
      <c r="AC1006" s="52"/>
      <c r="AD1006" s="52"/>
      <c r="AE1006" s="52"/>
      <c r="AF1006" s="52"/>
      <c r="AG1006" s="52"/>
      <c r="AH1006" s="52"/>
      <c r="AI1006" s="52"/>
      <c r="AJ1006" s="52"/>
      <c r="AK1006" s="52"/>
      <c r="AL1006" s="52"/>
      <c r="AM1006" s="52"/>
      <c r="AN1006" s="52"/>
      <c r="AO1006" s="52"/>
      <c r="AP1006" s="52"/>
      <c r="AQ1006" s="52"/>
      <c r="AR1006" s="52"/>
      <c r="AS1006" s="52"/>
      <c r="AT1006" s="52"/>
      <c r="AU1006" s="52"/>
      <c r="AV1006" s="52"/>
      <c r="AW1006" s="52"/>
      <c r="AX1006" s="52"/>
      <c r="AY1006" s="52"/>
      <c r="AZ1006" s="52"/>
      <c r="BA1006" s="52"/>
      <c r="BB1006" s="52"/>
    </row>
    <row r="1007" spans="1:54">
      <c r="A1007" s="52"/>
      <c r="B1007" s="52"/>
      <c r="C1007" s="52"/>
      <c r="D1007" s="52"/>
      <c r="E1007" s="52"/>
      <c r="F1007" s="52"/>
      <c r="G1007" s="52"/>
      <c r="H1007" s="52"/>
      <c r="I1007" s="52"/>
      <c r="J1007" s="52"/>
      <c r="K1007" s="52"/>
      <c r="L1007" s="52"/>
      <c r="M1007" s="52"/>
      <c r="N1007" s="52"/>
      <c r="O1007" s="52"/>
      <c r="P1007" s="52"/>
      <c r="Q1007" s="52"/>
      <c r="R1007" s="52"/>
      <c r="S1007" s="52"/>
      <c r="T1007" s="52"/>
      <c r="U1007" s="52"/>
      <c r="V1007" s="52"/>
      <c r="W1007" s="52"/>
      <c r="X1007" s="52"/>
      <c r="Y1007" s="52"/>
      <c r="Z1007" s="52"/>
      <c r="AA1007" s="52"/>
      <c r="AB1007" s="52"/>
      <c r="AC1007" s="52"/>
      <c r="AD1007" s="52"/>
      <c r="AE1007" s="52"/>
      <c r="AF1007" s="52"/>
      <c r="AG1007" s="52"/>
      <c r="AH1007" s="52"/>
      <c r="AI1007" s="52"/>
      <c r="AJ1007" s="52"/>
      <c r="AK1007" s="52"/>
      <c r="AL1007" s="52"/>
      <c r="AM1007" s="52"/>
      <c r="AN1007" s="52"/>
      <c r="AO1007" s="52"/>
      <c r="AP1007" s="52"/>
      <c r="AQ1007" s="52"/>
      <c r="AR1007" s="52"/>
      <c r="AS1007" s="52"/>
      <c r="AT1007" s="52"/>
      <c r="AU1007" s="52"/>
      <c r="AV1007" s="52"/>
      <c r="AW1007" s="52"/>
      <c r="AX1007" s="52"/>
      <c r="AY1007" s="52"/>
      <c r="AZ1007" s="52"/>
      <c r="BA1007" s="52"/>
      <c r="BB1007" s="52"/>
    </row>
    <row r="1008" spans="1:54">
      <c r="A1008" s="52"/>
      <c r="B1008" s="52"/>
      <c r="C1008" s="52"/>
      <c r="D1008" s="52"/>
      <c r="E1008" s="52"/>
      <c r="F1008" s="52"/>
      <c r="G1008" s="52"/>
      <c r="H1008" s="52"/>
      <c r="I1008" s="52"/>
      <c r="J1008" s="52"/>
      <c r="K1008" s="52"/>
      <c r="L1008" s="52"/>
      <c r="M1008" s="52"/>
      <c r="N1008" s="52"/>
      <c r="O1008" s="52"/>
      <c r="P1008" s="52"/>
      <c r="Q1008" s="52"/>
      <c r="R1008" s="52"/>
      <c r="S1008" s="52"/>
      <c r="T1008" s="52"/>
      <c r="U1008" s="52"/>
      <c r="V1008" s="52"/>
      <c r="W1008" s="52"/>
      <c r="X1008" s="52"/>
      <c r="Y1008" s="52"/>
      <c r="Z1008" s="52"/>
      <c r="AA1008" s="52"/>
      <c r="AB1008" s="52"/>
      <c r="AC1008" s="52"/>
      <c r="AD1008" s="52"/>
      <c r="AE1008" s="52"/>
      <c r="AF1008" s="52"/>
      <c r="AG1008" s="52"/>
      <c r="AH1008" s="52"/>
      <c r="AI1008" s="52"/>
      <c r="AJ1008" s="52"/>
      <c r="AK1008" s="52"/>
      <c r="AL1008" s="52"/>
      <c r="AM1008" s="52"/>
      <c r="AN1008" s="52"/>
      <c r="AO1008" s="52"/>
      <c r="AP1008" s="52"/>
      <c r="AQ1008" s="52"/>
      <c r="AR1008" s="52"/>
      <c r="AS1008" s="52"/>
      <c r="AT1008" s="52"/>
      <c r="AU1008" s="52"/>
      <c r="AV1008" s="52"/>
      <c r="AW1008" s="52"/>
      <c r="AX1008" s="52"/>
      <c r="AY1008" s="52"/>
      <c r="AZ1008" s="52"/>
      <c r="BA1008" s="52"/>
      <c r="BB1008" s="52"/>
    </row>
    <row r="1009" spans="1:54">
      <c r="A1009" s="52"/>
      <c r="B1009" s="52"/>
      <c r="C1009" s="52"/>
      <c r="D1009" s="52"/>
      <c r="E1009" s="52"/>
      <c r="F1009" s="52"/>
      <c r="G1009" s="52"/>
      <c r="H1009" s="52"/>
      <c r="I1009" s="52"/>
      <c r="J1009" s="52"/>
      <c r="K1009" s="52"/>
      <c r="L1009" s="52"/>
      <c r="M1009" s="52"/>
      <c r="N1009" s="52"/>
      <c r="O1009" s="52"/>
      <c r="P1009" s="52"/>
      <c r="Q1009" s="52"/>
      <c r="R1009" s="52"/>
      <c r="S1009" s="52"/>
      <c r="T1009" s="52"/>
      <c r="U1009" s="52"/>
      <c r="V1009" s="52"/>
      <c r="W1009" s="52"/>
      <c r="X1009" s="52"/>
      <c r="Y1009" s="52"/>
      <c r="Z1009" s="52"/>
      <c r="AA1009" s="52"/>
      <c r="AB1009" s="52"/>
      <c r="AC1009" s="52"/>
      <c r="AD1009" s="52"/>
      <c r="AE1009" s="52"/>
      <c r="AF1009" s="52"/>
      <c r="AG1009" s="52"/>
      <c r="AH1009" s="52"/>
      <c r="AI1009" s="52"/>
      <c r="AJ1009" s="52"/>
      <c r="AK1009" s="52"/>
      <c r="AL1009" s="52"/>
      <c r="AM1009" s="52"/>
      <c r="AN1009" s="52"/>
      <c r="AO1009" s="52"/>
      <c r="AP1009" s="52"/>
      <c r="AQ1009" s="52"/>
      <c r="AR1009" s="52"/>
      <c r="AS1009" s="52"/>
      <c r="AT1009" s="52"/>
      <c r="AU1009" s="52"/>
      <c r="AV1009" s="52"/>
      <c r="AW1009" s="52"/>
      <c r="AX1009" s="52"/>
      <c r="AY1009" s="52"/>
      <c r="AZ1009" s="52"/>
      <c r="BA1009" s="52"/>
      <c r="BB1009" s="52"/>
    </row>
    <row r="1010" spans="1:54">
      <c r="A1010" s="52"/>
      <c r="B1010" s="52"/>
      <c r="C1010" s="52"/>
      <c r="D1010" s="52"/>
      <c r="E1010" s="52"/>
      <c r="F1010" s="52"/>
      <c r="G1010" s="52"/>
      <c r="H1010" s="52"/>
      <c r="I1010" s="52"/>
      <c r="J1010" s="52"/>
      <c r="K1010" s="52"/>
      <c r="L1010" s="52"/>
      <c r="M1010" s="52"/>
      <c r="N1010" s="52"/>
      <c r="O1010" s="52"/>
      <c r="P1010" s="52"/>
      <c r="Q1010" s="52"/>
      <c r="R1010" s="52"/>
      <c r="S1010" s="52"/>
      <c r="T1010" s="52"/>
      <c r="U1010" s="52"/>
      <c r="V1010" s="52"/>
      <c r="W1010" s="52"/>
      <c r="X1010" s="52"/>
      <c r="Y1010" s="52"/>
      <c r="Z1010" s="52"/>
      <c r="AA1010" s="52"/>
      <c r="AB1010" s="52"/>
      <c r="AC1010" s="52"/>
      <c r="AD1010" s="52"/>
      <c r="AE1010" s="52"/>
      <c r="AF1010" s="52"/>
      <c r="AG1010" s="52"/>
      <c r="AH1010" s="52"/>
      <c r="AI1010" s="52"/>
      <c r="AJ1010" s="52"/>
      <c r="AK1010" s="52"/>
      <c r="AL1010" s="52"/>
      <c r="AM1010" s="52"/>
      <c r="AN1010" s="52"/>
      <c r="AO1010" s="52"/>
      <c r="AP1010" s="52"/>
      <c r="AQ1010" s="52"/>
      <c r="AR1010" s="52"/>
      <c r="AS1010" s="52"/>
      <c r="AT1010" s="52"/>
      <c r="AU1010" s="52"/>
      <c r="AV1010" s="52"/>
      <c r="AW1010" s="52"/>
      <c r="AX1010" s="52"/>
      <c r="AY1010" s="52"/>
      <c r="AZ1010" s="52"/>
      <c r="BA1010" s="52"/>
      <c r="BB1010" s="52"/>
    </row>
    <row r="1011" spans="1:54">
      <c r="A1011" s="52"/>
      <c r="B1011" s="52"/>
      <c r="C1011" s="52"/>
      <c r="D1011" s="52"/>
      <c r="E1011" s="52"/>
      <c r="F1011" s="52"/>
      <c r="G1011" s="52"/>
      <c r="H1011" s="52"/>
      <c r="I1011" s="52"/>
      <c r="J1011" s="52"/>
      <c r="K1011" s="52"/>
      <c r="L1011" s="52"/>
      <c r="M1011" s="52"/>
      <c r="N1011" s="52"/>
      <c r="O1011" s="52"/>
      <c r="P1011" s="52"/>
      <c r="Q1011" s="52"/>
      <c r="R1011" s="52"/>
      <c r="S1011" s="52"/>
      <c r="T1011" s="52"/>
      <c r="U1011" s="52"/>
      <c r="V1011" s="52"/>
      <c r="W1011" s="52"/>
      <c r="X1011" s="52"/>
      <c r="Y1011" s="52"/>
      <c r="Z1011" s="52"/>
      <c r="AA1011" s="52"/>
      <c r="AB1011" s="52"/>
      <c r="AC1011" s="52"/>
      <c r="AD1011" s="52"/>
      <c r="AE1011" s="52"/>
      <c r="AF1011" s="52"/>
      <c r="AG1011" s="52"/>
      <c r="AH1011" s="52"/>
      <c r="AI1011" s="52"/>
      <c r="AJ1011" s="52"/>
      <c r="AK1011" s="52"/>
      <c r="AL1011" s="52"/>
      <c r="AM1011" s="52"/>
      <c r="AN1011" s="52"/>
      <c r="AO1011" s="52"/>
      <c r="AP1011" s="52"/>
      <c r="AQ1011" s="52"/>
      <c r="AR1011" s="52"/>
      <c r="AS1011" s="52"/>
      <c r="AT1011" s="52"/>
      <c r="AU1011" s="52"/>
      <c r="AV1011" s="52"/>
      <c r="AW1011" s="52"/>
      <c r="AX1011" s="52"/>
      <c r="AY1011" s="52"/>
      <c r="AZ1011" s="52"/>
      <c r="BA1011" s="52"/>
      <c r="BB1011" s="52"/>
    </row>
    <row r="1012" spans="1:54">
      <c r="A1012" s="52"/>
      <c r="B1012" s="52"/>
      <c r="C1012" s="52"/>
      <c r="D1012" s="52"/>
      <c r="E1012" s="52"/>
      <c r="F1012" s="52"/>
      <c r="G1012" s="52"/>
      <c r="H1012" s="52"/>
      <c r="I1012" s="52"/>
      <c r="J1012" s="52"/>
      <c r="K1012" s="52"/>
      <c r="L1012" s="52"/>
      <c r="M1012" s="52"/>
      <c r="N1012" s="52"/>
      <c r="O1012" s="52"/>
      <c r="P1012" s="52"/>
      <c r="Q1012" s="52"/>
      <c r="R1012" s="52"/>
      <c r="S1012" s="52"/>
      <c r="T1012" s="52"/>
      <c r="U1012" s="52"/>
      <c r="V1012" s="52"/>
      <c r="W1012" s="52"/>
      <c r="X1012" s="52"/>
      <c r="Y1012" s="52"/>
      <c r="Z1012" s="52"/>
      <c r="AA1012" s="52"/>
      <c r="AB1012" s="52"/>
      <c r="AC1012" s="52"/>
      <c r="AD1012" s="52"/>
      <c r="AE1012" s="52"/>
      <c r="AF1012" s="52"/>
      <c r="AG1012" s="52"/>
      <c r="AH1012" s="52"/>
      <c r="AI1012" s="52"/>
      <c r="AJ1012" s="52"/>
      <c r="AK1012" s="52"/>
      <c r="AL1012" s="52"/>
      <c r="AM1012" s="52"/>
      <c r="AN1012" s="52"/>
      <c r="AO1012" s="52"/>
      <c r="AP1012" s="52"/>
      <c r="AQ1012" s="52"/>
      <c r="AR1012" s="52"/>
      <c r="AS1012" s="52"/>
      <c r="AT1012" s="52"/>
      <c r="AU1012" s="52"/>
      <c r="AV1012" s="52"/>
      <c r="AW1012" s="52"/>
      <c r="AX1012" s="52"/>
      <c r="AY1012" s="52"/>
      <c r="AZ1012" s="52"/>
      <c r="BA1012" s="52"/>
      <c r="BB1012" s="52"/>
    </row>
    <row r="1013" spans="1:54">
      <c r="A1013" s="52"/>
      <c r="B1013" s="52"/>
      <c r="C1013" s="52"/>
      <c r="D1013" s="52"/>
      <c r="E1013" s="52"/>
      <c r="F1013" s="52"/>
      <c r="G1013" s="52"/>
      <c r="H1013" s="52"/>
      <c r="I1013" s="52"/>
      <c r="J1013" s="52"/>
      <c r="K1013" s="52"/>
      <c r="L1013" s="52"/>
      <c r="M1013" s="52"/>
      <c r="N1013" s="52"/>
      <c r="O1013" s="52"/>
      <c r="P1013" s="52"/>
      <c r="Q1013" s="52"/>
      <c r="R1013" s="52"/>
      <c r="S1013" s="52"/>
      <c r="T1013" s="52"/>
      <c r="U1013" s="52"/>
      <c r="V1013" s="52"/>
      <c r="W1013" s="52"/>
      <c r="X1013" s="52"/>
      <c r="Y1013" s="52"/>
      <c r="Z1013" s="52"/>
      <c r="AA1013" s="52"/>
      <c r="AB1013" s="52"/>
      <c r="AC1013" s="52"/>
      <c r="AD1013" s="52"/>
      <c r="AE1013" s="52"/>
      <c r="AF1013" s="52"/>
      <c r="AG1013" s="52"/>
      <c r="AH1013" s="52"/>
      <c r="AI1013" s="52"/>
      <c r="AJ1013" s="52"/>
      <c r="AK1013" s="52"/>
      <c r="AL1013" s="52"/>
      <c r="AM1013" s="52"/>
      <c r="AN1013" s="52"/>
      <c r="AO1013" s="52"/>
      <c r="AP1013" s="52"/>
      <c r="AQ1013" s="52"/>
      <c r="AR1013" s="52"/>
      <c r="AS1013" s="52"/>
      <c r="AT1013" s="52"/>
      <c r="AU1013" s="52"/>
      <c r="AV1013" s="52"/>
      <c r="AW1013" s="52"/>
      <c r="AX1013" s="52"/>
      <c r="AY1013" s="52"/>
      <c r="AZ1013" s="52"/>
      <c r="BA1013" s="52"/>
      <c r="BB1013" s="52"/>
    </row>
    <row r="1014" spans="1:54">
      <c r="A1014" s="52"/>
      <c r="B1014" s="52"/>
      <c r="C1014" s="52"/>
      <c r="D1014" s="52"/>
      <c r="E1014" s="52"/>
      <c r="F1014" s="52"/>
      <c r="G1014" s="52"/>
      <c r="H1014" s="52"/>
      <c r="I1014" s="52"/>
      <c r="J1014" s="52"/>
      <c r="K1014" s="52"/>
      <c r="L1014" s="52"/>
      <c r="M1014" s="52"/>
      <c r="N1014" s="52"/>
      <c r="O1014" s="52"/>
      <c r="P1014" s="52"/>
      <c r="Q1014" s="52"/>
      <c r="R1014" s="52"/>
      <c r="S1014" s="52"/>
      <c r="T1014" s="52"/>
      <c r="U1014" s="52"/>
      <c r="V1014" s="52"/>
      <c r="W1014" s="52"/>
      <c r="X1014" s="52"/>
      <c r="Y1014" s="52"/>
      <c r="Z1014" s="52"/>
      <c r="AA1014" s="52"/>
      <c r="AB1014" s="52"/>
      <c r="AC1014" s="52"/>
      <c r="AD1014" s="52"/>
      <c r="AE1014" s="52"/>
      <c r="AF1014" s="52"/>
      <c r="AG1014" s="52"/>
      <c r="AH1014" s="52"/>
      <c r="AI1014" s="52"/>
      <c r="AJ1014" s="52"/>
      <c r="AK1014" s="52"/>
      <c r="AL1014" s="52"/>
      <c r="AM1014" s="52"/>
      <c r="AN1014" s="52"/>
      <c r="AO1014" s="52"/>
      <c r="AP1014" s="52"/>
      <c r="AQ1014" s="52"/>
      <c r="AR1014" s="52"/>
      <c r="AS1014" s="52"/>
      <c r="AT1014" s="52"/>
      <c r="AU1014" s="52"/>
      <c r="AV1014" s="52"/>
      <c r="AW1014" s="52"/>
      <c r="AX1014" s="52"/>
      <c r="AY1014" s="52"/>
      <c r="AZ1014" s="52"/>
      <c r="BA1014" s="52"/>
      <c r="BB1014" s="52"/>
    </row>
    <row r="1015" spans="1:54">
      <c r="A1015" s="52"/>
      <c r="B1015" s="52"/>
      <c r="C1015" s="52"/>
      <c r="D1015" s="52"/>
      <c r="E1015" s="52"/>
      <c r="F1015" s="52"/>
      <c r="G1015" s="52"/>
      <c r="H1015" s="52"/>
      <c r="I1015" s="52"/>
      <c r="J1015" s="52"/>
      <c r="K1015" s="52"/>
      <c r="L1015" s="52"/>
      <c r="M1015" s="52"/>
      <c r="N1015" s="52"/>
      <c r="O1015" s="52"/>
      <c r="P1015" s="52"/>
      <c r="Q1015" s="52"/>
      <c r="R1015" s="52"/>
      <c r="S1015" s="52"/>
      <c r="T1015" s="52"/>
      <c r="U1015" s="52"/>
      <c r="V1015" s="52"/>
      <c r="W1015" s="52"/>
      <c r="X1015" s="52"/>
      <c r="Y1015" s="52"/>
      <c r="Z1015" s="52"/>
      <c r="AA1015" s="52"/>
      <c r="AB1015" s="52"/>
      <c r="AC1015" s="52"/>
      <c r="AD1015" s="52"/>
      <c r="AE1015" s="52"/>
      <c r="AF1015" s="52"/>
      <c r="AG1015" s="52"/>
      <c r="AH1015" s="52"/>
      <c r="AI1015" s="52"/>
      <c r="AJ1015" s="52"/>
      <c r="AK1015" s="52"/>
      <c r="AL1015" s="52"/>
      <c r="AM1015" s="52"/>
      <c r="AN1015" s="52"/>
      <c r="AO1015" s="52"/>
      <c r="AP1015" s="52"/>
      <c r="AQ1015" s="52"/>
      <c r="AR1015" s="52"/>
      <c r="AS1015" s="52"/>
      <c r="AT1015" s="52"/>
      <c r="AU1015" s="52"/>
      <c r="AV1015" s="52"/>
      <c r="AW1015" s="52"/>
      <c r="AX1015" s="52"/>
      <c r="AY1015" s="52"/>
      <c r="AZ1015" s="52"/>
      <c r="BA1015" s="52"/>
      <c r="BB1015" s="52"/>
    </row>
    <row r="1016" spans="1:54">
      <c r="A1016" s="52"/>
      <c r="B1016" s="52"/>
      <c r="C1016" s="52"/>
      <c r="D1016" s="52"/>
      <c r="E1016" s="52"/>
      <c r="F1016" s="52"/>
      <c r="G1016" s="52"/>
      <c r="H1016" s="52"/>
      <c r="I1016" s="52"/>
      <c r="J1016" s="52"/>
      <c r="K1016" s="52"/>
      <c r="L1016" s="52"/>
      <c r="M1016" s="52"/>
      <c r="N1016" s="52"/>
      <c r="O1016" s="52"/>
      <c r="P1016" s="52"/>
      <c r="Q1016" s="52"/>
      <c r="R1016" s="52"/>
      <c r="S1016" s="52"/>
      <c r="T1016" s="52"/>
      <c r="U1016" s="52"/>
      <c r="V1016" s="52"/>
      <c r="W1016" s="52"/>
      <c r="X1016" s="52"/>
      <c r="Y1016" s="52"/>
      <c r="Z1016" s="52"/>
      <c r="AA1016" s="52"/>
      <c r="AB1016" s="52"/>
      <c r="AC1016" s="52"/>
      <c r="AD1016" s="52"/>
      <c r="AE1016" s="52"/>
      <c r="AF1016" s="52"/>
      <c r="AG1016" s="52"/>
      <c r="AH1016" s="52"/>
      <c r="AI1016" s="52"/>
      <c r="AJ1016" s="52"/>
      <c r="AK1016" s="52"/>
      <c r="AL1016" s="52"/>
      <c r="AM1016" s="52"/>
      <c r="AN1016" s="52"/>
      <c r="AO1016" s="52"/>
      <c r="AP1016" s="52"/>
      <c r="AQ1016" s="52"/>
      <c r="AR1016" s="52"/>
      <c r="AS1016" s="52"/>
      <c r="AT1016" s="52"/>
      <c r="AU1016" s="52"/>
      <c r="AV1016" s="52"/>
      <c r="AW1016" s="52"/>
      <c r="AX1016" s="52"/>
      <c r="AY1016" s="52"/>
      <c r="AZ1016" s="52"/>
      <c r="BA1016" s="52"/>
      <c r="BB1016" s="52"/>
    </row>
    <row r="1017" spans="1:54">
      <c r="A1017" s="52"/>
      <c r="B1017" s="52"/>
      <c r="C1017" s="52"/>
      <c r="D1017" s="52"/>
      <c r="E1017" s="52"/>
      <c r="F1017" s="52"/>
      <c r="G1017" s="52"/>
      <c r="H1017" s="52"/>
      <c r="I1017" s="52"/>
      <c r="J1017" s="52"/>
      <c r="K1017" s="52"/>
      <c r="L1017" s="52"/>
      <c r="M1017" s="52"/>
      <c r="N1017" s="52"/>
      <c r="O1017" s="52"/>
      <c r="P1017" s="52"/>
      <c r="Q1017" s="52"/>
      <c r="R1017" s="52"/>
      <c r="S1017" s="52"/>
      <c r="T1017" s="52"/>
      <c r="U1017" s="52"/>
      <c r="V1017" s="52"/>
      <c r="W1017" s="52"/>
      <c r="X1017" s="52"/>
      <c r="Y1017" s="52"/>
      <c r="Z1017" s="52"/>
      <c r="AA1017" s="52"/>
      <c r="AB1017" s="52"/>
      <c r="AC1017" s="52"/>
      <c r="AD1017" s="52"/>
      <c r="AE1017" s="52"/>
      <c r="AF1017" s="52"/>
      <c r="AG1017" s="52"/>
      <c r="AH1017" s="52"/>
      <c r="AI1017" s="52"/>
      <c r="AJ1017" s="52"/>
      <c r="AK1017" s="52"/>
      <c r="AL1017" s="52"/>
      <c r="AM1017" s="52"/>
      <c r="AN1017" s="52"/>
      <c r="AO1017" s="52"/>
      <c r="AP1017" s="52"/>
      <c r="AQ1017" s="52"/>
      <c r="AR1017" s="52"/>
      <c r="AS1017" s="52"/>
      <c r="AT1017" s="52"/>
      <c r="AU1017" s="52"/>
      <c r="AV1017" s="52"/>
      <c r="AW1017" s="52"/>
      <c r="AX1017" s="52"/>
      <c r="AY1017" s="52"/>
      <c r="AZ1017" s="52"/>
      <c r="BA1017" s="52"/>
      <c r="BB1017" s="52"/>
    </row>
    <row r="1018" spans="1:54">
      <c r="A1018" s="52"/>
      <c r="B1018" s="52"/>
      <c r="C1018" s="52"/>
      <c r="D1018" s="52"/>
      <c r="E1018" s="52"/>
      <c r="F1018" s="52"/>
      <c r="G1018" s="52"/>
      <c r="H1018" s="52"/>
      <c r="I1018" s="52"/>
      <c r="J1018" s="52"/>
      <c r="K1018" s="52"/>
      <c r="L1018" s="52"/>
      <c r="M1018" s="52"/>
      <c r="N1018" s="52"/>
      <c r="O1018" s="52"/>
      <c r="P1018" s="52"/>
      <c r="Q1018" s="52"/>
      <c r="R1018" s="52"/>
      <c r="S1018" s="52"/>
      <c r="T1018" s="52"/>
      <c r="U1018" s="52"/>
      <c r="V1018" s="52"/>
      <c r="W1018" s="52"/>
      <c r="X1018" s="52"/>
      <c r="Y1018" s="52"/>
      <c r="Z1018" s="52"/>
      <c r="AA1018" s="52"/>
      <c r="AB1018" s="52"/>
      <c r="AC1018" s="52"/>
      <c r="AD1018" s="52"/>
      <c r="AE1018" s="52"/>
      <c r="AF1018" s="52"/>
      <c r="AG1018" s="52"/>
      <c r="AH1018" s="52"/>
      <c r="AI1018" s="52"/>
      <c r="AJ1018" s="52"/>
      <c r="AK1018" s="52"/>
      <c r="AL1018" s="52"/>
      <c r="AM1018" s="52"/>
      <c r="AN1018" s="52"/>
      <c r="AO1018" s="52"/>
      <c r="AP1018" s="52"/>
      <c r="AQ1018" s="52"/>
      <c r="AR1018" s="52"/>
      <c r="AS1018" s="52"/>
      <c r="AT1018" s="52"/>
      <c r="AU1018" s="52"/>
      <c r="AV1018" s="52"/>
      <c r="AW1018" s="52"/>
      <c r="AX1018" s="52"/>
      <c r="AY1018" s="52"/>
      <c r="AZ1018" s="52"/>
      <c r="BA1018" s="52"/>
      <c r="BB1018" s="52"/>
    </row>
    <row r="1019" spans="1:54">
      <c r="A1019" s="52"/>
      <c r="B1019" s="52"/>
      <c r="C1019" s="52"/>
      <c r="D1019" s="52"/>
      <c r="E1019" s="52"/>
      <c r="F1019" s="52"/>
      <c r="G1019" s="52"/>
      <c r="H1019" s="52"/>
      <c r="I1019" s="52"/>
      <c r="J1019" s="52"/>
      <c r="K1019" s="52"/>
      <c r="L1019" s="52"/>
      <c r="M1019" s="52"/>
      <c r="N1019" s="52"/>
      <c r="O1019" s="52"/>
      <c r="P1019" s="52"/>
      <c r="Q1019" s="52"/>
      <c r="R1019" s="52"/>
      <c r="S1019" s="52"/>
      <c r="T1019" s="52"/>
      <c r="U1019" s="52"/>
      <c r="V1019" s="52"/>
      <c r="W1019" s="52"/>
      <c r="X1019" s="52"/>
      <c r="Y1019" s="52"/>
      <c r="Z1019" s="52"/>
      <c r="AA1019" s="52"/>
      <c r="AB1019" s="52"/>
      <c r="AC1019" s="52"/>
      <c r="AD1019" s="52"/>
      <c r="AE1019" s="52"/>
      <c r="AF1019" s="52"/>
      <c r="AG1019" s="52"/>
      <c r="AH1019" s="52"/>
      <c r="AI1019" s="52"/>
      <c r="AJ1019" s="52"/>
      <c r="AK1019" s="52"/>
      <c r="AL1019" s="52"/>
      <c r="AM1019" s="52"/>
      <c r="AN1019" s="52"/>
      <c r="AO1019" s="52"/>
      <c r="AP1019" s="52"/>
      <c r="AQ1019" s="52"/>
      <c r="AR1019" s="52"/>
      <c r="AS1019" s="52"/>
      <c r="AT1019" s="52"/>
      <c r="AU1019" s="52"/>
      <c r="AV1019" s="52"/>
      <c r="AW1019" s="52"/>
      <c r="AX1019" s="52"/>
      <c r="AY1019" s="52"/>
      <c r="AZ1019" s="52"/>
      <c r="BA1019" s="52"/>
      <c r="BB1019" s="52"/>
    </row>
    <row r="1020" spans="1:54">
      <c r="A1020" s="52"/>
      <c r="B1020" s="52"/>
      <c r="C1020" s="52"/>
      <c r="D1020" s="52"/>
      <c r="E1020" s="52"/>
      <c r="F1020" s="52"/>
      <c r="G1020" s="52"/>
      <c r="H1020" s="52"/>
      <c r="I1020" s="52"/>
      <c r="J1020" s="52"/>
      <c r="K1020" s="52"/>
      <c r="L1020" s="52"/>
      <c r="M1020" s="52"/>
      <c r="N1020" s="52"/>
      <c r="O1020" s="52"/>
      <c r="P1020" s="52"/>
      <c r="Q1020" s="52"/>
      <c r="R1020" s="52"/>
      <c r="S1020" s="52"/>
      <c r="T1020" s="52"/>
      <c r="U1020" s="52"/>
      <c r="V1020" s="52"/>
      <c r="W1020" s="52"/>
      <c r="X1020" s="52"/>
      <c r="Y1020" s="52"/>
      <c r="Z1020" s="52"/>
      <c r="AA1020" s="52"/>
      <c r="AB1020" s="52"/>
      <c r="AC1020" s="52"/>
      <c r="AD1020" s="52"/>
      <c r="AE1020" s="52"/>
      <c r="AF1020" s="52"/>
      <c r="AG1020" s="52"/>
      <c r="AH1020" s="52"/>
      <c r="AI1020" s="52"/>
      <c r="AJ1020" s="52"/>
      <c r="AK1020" s="52"/>
      <c r="AL1020" s="52"/>
      <c r="AM1020" s="52"/>
      <c r="AN1020" s="52"/>
      <c r="AO1020" s="52"/>
      <c r="AP1020" s="52"/>
      <c r="AQ1020" s="52"/>
      <c r="AR1020" s="52"/>
      <c r="AS1020" s="52"/>
      <c r="AT1020" s="52"/>
      <c r="AU1020" s="52"/>
      <c r="AV1020" s="52"/>
      <c r="AW1020" s="52"/>
      <c r="AX1020" s="52"/>
      <c r="AY1020" s="52"/>
      <c r="AZ1020" s="52"/>
      <c r="BA1020" s="52"/>
      <c r="BB1020" s="52"/>
    </row>
    <row r="1021" spans="1:54">
      <c r="A1021" s="52"/>
      <c r="B1021" s="52"/>
      <c r="C1021" s="52"/>
      <c r="D1021" s="52"/>
      <c r="E1021" s="52"/>
      <c r="F1021" s="52"/>
      <c r="G1021" s="52"/>
      <c r="H1021" s="52"/>
      <c r="I1021" s="52"/>
      <c r="J1021" s="52"/>
      <c r="K1021" s="52"/>
      <c r="L1021" s="52"/>
      <c r="M1021" s="52"/>
      <c r="N1021" s="52"/>
      <c r="O1021" s="52"/>
      <c r="P1021" s="52"/>
      <c r="Q1021" s="52"/>
      <c r="R1021" s="52"/>
      <c r="S1021" s="52"/>
      <c r="T1021" s="52"/>
      <c r="U1021" s="52"/>
      <c r="V1021" s="52"/>
      <c r="W1021" s="52"/>
      <c r="X1021" s="52"/>
      <c r="Y1021" s="52"/>
      <c r="Z1021" s="52"/>
      <c r="AA1021" s="52"/>
      <c r="AB1021" s="52"/>
      <c r="AC1021" s="52"/>
      <c r="AD1021" s="52"/>
      <c r="AE1021" s="52"/>
      <c r="AF1021" s="52"/>
      <c r="AG1021" s="52"/>
      <c r="AH1021" s="52"/>
      <c r="AI1021" s="52"/>
      <c r="AJ1021" s="52"/>
      <c r="AK1021" s="52"/>
      <c r="AL1021" s="52"/>
      <c r="AM1021" s="52"/>
      <c r="AN1021" s="52"/>
      <c r="AO1021" s="52"/>
      <c r="AP1021" s="52"/>
      <c r="AQ1021" s="52"/>
      <c r="AR1021" s="52"/>
      <c r="AS1021" s="52"/>
      <c r="AT1021" s="52"/>
      <c r="AU1021" s="52"/>
      <c r="AV1021" s="52"/>
      <c r="AW1021" s="52"/>
      <c r="AX1021" s="52"/>
      <c r="AY1021" s="52"/>
      <c r="AZ1021" s="52"/>
      <c r="BA1021" s="52"/>
      <c r="BB1021" s="52"/>
    </row>
    <row r="1022" spans="1:54">
      <c r="A1022" s="52"/>
      <c r="B1022" s="52"/>
      <c r="C1022" s="52"/>
      <c r="D1022" s="52"/>
      <c r="E1022" s="52"/>
      <c r="F1022" s="52"/>
      <c r="G1022" s="52"/>
      <c r="H1022" s="52"/>
      <c r="I1022" s="52"/>
      <c r="J1022" s="52"/>
      <c r="K1022" s="52"/>
      <c r="L1022" s="52"/>
      <c r="M1022" s="52"/>
      <c r="N1022" s="52"/>
      <c r="O1022" s="52"/>
      <c r="P1022" s="52"/>
      <c r="Q1022" s="52"/>
      <c r="R1022" s="52"/>
      <c r="S1022" s="52"/>
      <c r="T1022" s="52"/>
      <c r="U1022" s="52"/>
      <c r="V1022" s="52"/>
      <c r="W1022" s="52"/>
      <c r="X1022" s="52"/>
      <c r="Y1022" s="52"/>
      <c r="Z1022" s="52"/>
      <c r="AA1022" s="52"/>
      <c r="AB1022" s="52"/>
      <c r="AC1022" s="52"/>
      <c r="AD1022" s="52"/>
      <c r="AE1022" s="52"/>
      <c r="AF1022" s="52"/>
      <c r="AG1022" s="52"/>
      <c r="AH1022" s="52"/>
      <c r="AI1022" s="52"/>
      <c r="AJ1022" s="52"/>
      <c r="AK1022" s="52"/>
      <c r="AL1022" s="52"/>
      <c r="AM1022" s="52"/>
      <c r="AN1022" s="52"/>
      <c r="AO1022" s="52"/>
      <c r="AP1022" s="52"/>
      <c r="AQ1022" s="52"/>
      <c r="AR1022" s="52"/>
      <c r="AS1022" s="52"/>
      <c r="AT1022" s="52"/>
      <c r="AU1022" s="52"/>
      <c r="AV1022" s="52"/>
      <c r="AW1022" s="52"/>
      <c r="AX1022" s="52"/>
      <c r="AY1022" s="52"/>
      <c r="AZ1022" s="52"/>
      <c r="BA1022" s="52"/>
      <c r="BB1022" s="52"/>
    </row>
    <row r="1023" spans="1:54">
      <c r="A1023" s="52"/>
      <c r="B1023" s="52"/>
      <c r="C1023" s="52"/>
      <c r="D1023" s="52"/>
      <c r="E1023" s="52"/>
      <c r="F1023" s="52"/>
      <c r="G1023" s="52"/>
      <c r="H1023" s="52"/>
      <c r="I1023" s="52"/>
      <c r="J1023" s="52"/>
      <c r="K1023" s="52"/>
      <c r="L1023" s="52"/>
      <c r="M1023" s="52"/>
      <c r="N1023" s="52"/>
      <c r="O1023" s="52"/>
      <c r="P1023" s="52"/>
      <c r="Q1023" s="52"/>
      <c r="R1023" s="52"/>
      <c r="S1023" s="52"/>
      <c r="T1023" s="52"/>
      <c r="U1023" s="52"/>
      <c r="V1023" s="52"/>
      <c r="W1023" s="52"/>
      <c r="X1023" s="52"/>
      <c r="Y1023" s="52"/>
      <c r="Z1023" s="52"/>
      <c r="AA1023" s="52"/>
      <c r="AB1023" s="52"/>
      <c r="AC1023" s="52"/>
      <c r="AD1023" s="52"/>
      <c r="AE1023" s="52"/>
      <c r="AF1023" s="52"/>
      <c r="AG1023" s="52"/>
      <c r="AH1023" s="52"/>
      <c r="AI1023" s="52"/>
      <c r="AJ1023" s="52"/>
      <c r="AK1023" s="52"/>
      <c r="AL1023" s="52"/>
      <c r="AM1023" s="52"/>
      <c r="AN1023" s="52"/>
      <c r="AO1023" s="52"/>
      <c r="AP1023" s="52"/>
      <c r="AQ1023" s="52"/>
      <c r="AR1023" s="52"/>
      <c r="AS1023" s="52"/>
      <c r="AT1023" s="52"/>
      <c r="AU1023" s="52"/>
      <c r="AV1023" s="52"/>
      <c r="AW1023" s="52"/>
      <c r="AX1023" s="52"/>
      <c r="AY1023" s="52"/>
      <c r="AZ1023" s="52"/>
      <c r="BA1023" s="52"/>
      <c r="BB1023" s="52"/>
    </row>
    <row r="1024" spans="1:54">
      <c r="A1024" s="52"/>
      <c r="B1024" s="52"/>
      <c r="C1024" s="52"/>
      <c r="D1024" s="52"/>
      <c r="E1024" s="52"/>
      <c r="F1024" s="52"/>
      <c r="G1024" s="52"/>
      <c r="H1024" s="52"/>
      <c r="I1024" s="52"/>
      <c r="J1024" s="52"/>
      <c r="K1024" s="52"/>
      <c r="L1024" s="52"/>
      <c r="M1024" s="52"/>
      <c r="N1024" s="52"/>
      <c r="O1024" s="52"/>
      <c r="P1024" s="52"/>
      <c r="Q1024" s="52"/>
      <c r="R1024" s="52"/>
      <c r="S1024" s="52"/>
      <c r="T1024" s="52"/>
      <c r="U1024" s="52"/>
      <c r="V1024" s="52"/>
      <c r="W1024" s="52"/>
      <c r="X1024" s="52"/>
      <c r="Y1024" s="52"/>
      <c r="Z1024" s="52"/>
      <c r="AA1024" s="52"/>
      <c r="AB1024" s="52"/>
      <c r="AC1024" s="52"/>
      <c r="AD1024" s="52"/>
      <c r="AE1024" s="52"/>
      <c r="AF1024" s="52"/>
      <c r="AG1024" s="52"/>
      <c r="AH1024" s="52"/>
      <c r="AI1024" s="52"/>
      <c r="AJ1024" s="52"/>
      <c r="AK1024" s="52"/>
      <c r="AL1024" s="52"/>
      <c r="AM1024" s="52"/>
      <c r="AN1024" s="52"/>
      <c r="AO1024" s="52"/>
      <c r="AP1024" s="52"/>
      <c r="AQ1024" s="52"/>
      <c r="AR1024" s="52"/>
      <c r="AS1024" s="52"/>
      <c r="AT1024" s="52"/>
      <c r="AU1024" s="52"/>
      <c r="AV1024" s="52"/>
      <c r="AW1024" s="52"/>
      <c r="AX1024" s="52"/>
      <c r="AY1024" s="52"/>
      <c r="AZ1024" s="52"/>
      <c r="BA1024" s="52"/>
      <c r="BB1024" s="52"/>
    </row>
    <row r="1025" spans="1:54">
      <c r="A1025" s="52"/>
      <c r="B1025" s="52"/>
      <c r="C1025" s="52"/>
      <c r="D1025" s="52"/>
      <c r="E1025" s="52"/>
      <c r="F1025" s="52"/>
      <c r="G1025" s="52"/>
      <c r="H1025" s="52"/>
      <c r="I1025" s="52"/>
      <c r="J1025" s="52"/>
      <c r="K1025" s="52"/>
      <c r="L1025" s="52"/>
      <c r="M1025" s="52"/>
      <c r="N1025" s="52"/>
      <c r="O1025" s="52"/>
      <c r="P1025" s="52"/>
      <c r="Q1025" s="52"/>
      <c r="R1025" s="52"/>
      <c r="S1025" s="52"/>
      <c r="T1025" s="52"/>
      <c r="U1025" s="52"/>
      <c r="V1025" s="52"/>
      <c r="W1025" s="52"/>
      <c r="X1025" s="52"/>
      <c r="Y1025" s="52"/>
      <c r="Z1025" s="52"/>
      <c r="AA1025" s="52"/>
      <c r="AB1025" s="52"/>
      <c r="AC1025" s="52"/>
      <c r="AD1025" s="52"/>
      <c r="AE1025" s="52"/>
      <c r="AF1025" s="52"/>
      <c r="AG1025" s="52"/>
      <c r="AH1025" s="52"/>
      <c r="AI1025" s="52"/>
      <c r="AJ1025" s="52"/>
      <c r="AK1025" s="52"/>
      <c r="AL1025" s="52"/>
      <c r="AM1025" s="52"/>
      <c r="AN1025" s="52"/>
      <c r="AO1025" s="52"/>
      <c r="AP1025" s="52"/>
      <c r="AQ1025" s="52"/>
      <c r="AR1025" s="52"/>
      <c r="AS1025" s="52"/>
      <c r="AT1025" s="52"/>
      <c r="AU1025" s="52"/>
      <c r="AV1025" s="52"/>
      <c r="AW1025" s="52"/>
      <c r="AX1025" s="52"/>
      <c r="AY1025" s="52"/>
      <c r="AZ1025" s="52"/>
      <c r="BA1025" s="52"/>
      <c r="BB1025" s="52"/>
    </row>
    <row r="1026" spans="1:54">
      <c r="A1026" s="52"/>
      <c r="B1026" s="52"/>
      <c r="C1026" s="52"/>
      <c r="D1026" s="52"/>
      <c r="E1026" s="52"/>
      <c r="F1026" s="52"/>
      <c r="G1026" s="52"/>
      <c r="H1026" s="52"/>
      <c r="I1026" s="52"/>
      <c r="J1026" s="52"/>
      <c r="K1026" s="52"/>
      <c r="L1026" s="52"/>
      <c r="M1026" s="52"/>
      <c r="N1026" s="52"/>
      <c r="O1026" s="52"/>
      <c r="P1026" s="52"/>
      <c r="Q1026" s="52"/>
      <c r="R1026" s="52"/>
      <c r="S1026" s="52"/>
      <c r="T1026" s="52"/>
      <c r="U1026" s="52"/>
      <c r="V1026" s="52"/>
      <c r="W1026" s="52"/>
      <c r="X1026" s="52"/>
      <c r="Y1026" s="52"/>
      <c r="Z1026" s="52"/>
      <c r="AA1026" s="52"/>
      <c r="AB1026" s="52"/>
      <c r="AC1026" s="52"/>
      <c r="AD1026" s="52"/>
      <c r="AE1026" s="52"/>
      <c r="AF1026" s="52"/>
      <c r="AG1026" s="52"/>
      <c r="AH1026" s="52"/>
      <c r="AI1026" s="52"/>
      <c r="AJ1026" s="52"/>
      <c r="AK1026" s="52"/>
      <c r="AL1026" s="52"/>
      <c r="AM1026" s="52"/>
      <c r="AN1026" s="52"/>
      <c r="AO1026" s="52"/>
      <c r="AP1026" s="52"/>
      <c r="AQ1026" s="52"/>
      <c r="AR1026" s="52"/>
      <c r="AS1026" s="52"/>
      <c r="AT1026" s="52"/>
      <c r="AU1026" s="52"/>
      <c r="AV1026" s="52"/>
      <c r="AW1026" s="52"/>
      <c r="AX1026" s="52"/>
      <c r="AY1026" s="52"/>
      <c r="AZ1026" s="52"/>
      <c r="BA1026" s="52"/>
      <c r="BB1026" s="52"/>
    </row>
    <row r="1027" spans="1:54">
      <c r="A1027" s="52"/>
      <c r="B1027" s="52"/>
      <c r="C1027" s="52"/>
      <c r="D1027" s="52"/>
      <c r="E1027" s="52"/>
      <c r="F1027" s="52"/>
      <c r="G1027" s="52"/>
      <c r="H1027" s="52"/>
      <c r="I1027" s="52"/>
      <c r="J1027" s="52"/>
      <c r="K1027" s="52"/>
      <c r="L1027" s="52"/>
      <c r="M1027" s="52"/>
      <c r="N1027" s="52"/>
      <c r="O1027" s="52"/>
      <c r="P1027" s="52"/>
      <c r="Q1027" s="52"/>
      <c r="R1027" s="52"/>
      <c r="S1027" s="52"/>
      <c r="T1027" s="52"/>
      <c r="U1027" s="52"/>
      <c r="V1027" s="52"/>
      <c r="W1027" s="52"/>
      <c r="X1027" s="52"/>
      <c r="Y1027" s="52"/>
      <c r="Z1027" s="52"/>
      <c r="AA1027" s="52"/>
      <c r="AB1027" s="52"/>
      <c r="AC1027" s="52"/>
      <c r="AD1027" s="52"/>
      <c r="AE1027" s="52"/>
      <c r="AF1027" s="52"/>
      <c r="AG1027" s="52"/>
      <c r="AH1027" s="52"/>
      <c r="AI1027" s="52"/>
      <c r="AJ1027" s="52"/>
      <c r="AK1027" s="52"/>
      <c r="AL1027" s="52"/>
      <c r="AM1027" s="52"/>
      <c r="AN1027" s="52"/>
      <c r="AO1027" s="52"/>
      <c r="AP1027" s="52"/>
      <c r="AQ1027" s="52"/>
      <c r="AR1027" s="52"/>
      <c r="AS1027" s="52"/>
      <c r="AT1027" s="52"/>
      <c r="AU1027" s="52"/>
      <c r="AV1027" s="52"/>
      <c r="AW1027" s="52"/>
      <c r="AX1027" s="52"/>
      <c r="AY1027" s="52"/>
      <c r="AZ1027" s="52"/>
      <c r="BA1027" s="52"/>
      <c r="BB1027" s="52"/>
    </row>
    <row r="1028" spans="1:54">
      <c r="A1028" s="52"/>
      <c r="B1028" s="52"/>
      <c r="C1028" s="52"/>
      <c r="D1028" s="52"/>
      <c r="E1028" s="52"/>
      <c r="F1028" s="52"/>
      <c r="G1028" s="52"/>
      <c r="H1028" s="52"/>
      <c r="I1028" s="52"/>
      <c r="J1028" s="52"/>
      <c r="K1028" s="52"/>
      <c r="L1028" s="52"/>
      <c r="M1028" s="52"/>
      <c r="N1028" s="52"/>
      <c r="O1028" s="52"/>
      <c r="P1028" s="52"/>
      <c r="Q1028" s="52"/>
      <c r="R1028" s="52"/>
      <c r="S1028" s="52"/>
      <c r="T1028" s="52"/>
      <c r="U1028" s="52"/>
      <c r="V1028" s="52"/>
      <c r="W1028" s="52"/>
      <c r="X1028" s="52"/>
      <c r="Y1028" s="52"/>
      <c r="Z1028" s="52"/>
      <c r="AA1028" s="52"/>
      <c r="AB1028" s="52"/>
      <c r="AC1028" s="52"/>
      <c r="AD1028" s="52"/>
      <c r="AE1028" s="52"/>
      <c r="AF1028" s="52"/>
      <c r="AG1028" s="52"/>
      <c r="AH1028" s="52"/>
      <c r="AI1028" s="52"/>
      <c r="AJ1028" s="52"/>
      <c r="AK1028" s="52"/>
      <c r="AL1028" s="52"/>
      <c r="AM1028" s="52"/>
      <c r="AN1028" s="52"/>
      <c r="AO1028" s="52"/>
      <c r="AP1028" s="52"/>
      <c r="AQ1028" s="52"/>
      <c r="AR1028" s="52"/>
      <c r="AS1028" s="52"/>
      <c r="AT1028" s="52"/>
      <c r="AU1028" s="52"/>
      <c r="AV1028" s="52"/>
      <c r="AW1028" s="52"/>
      <c r="AX1028" s="52"/>
      <c r="AY1028" s="52"/>
      <c r="AZ1028" s="52"/>
      <c r="BA1028" s="52"/>
      <c r="BB1028" s="52"/>
    </row>
    <row r="1029" spans="1:54">
      <c r="A1029" s="52"/>
      <c r="B1029" s="52"/>
      <c r="C1029" s="52"/>
      <c r="D1029" s="52"/>
      <c r="E1029" s="52"/>
      <c r="F1029" s="52"/>
      <c r="G1029" s="52"/>
      <c r="H1029" s="52"/>
      <c r="I1029" s="52"/>
      <c r="J1029" s="52"/>
      <c r="K1029" s="52"/>
      <c r="L1029" s="52"/>
      <c r="M1029" s="52"/>
      <c r="N1029" s="52"/>
      <c r="O1029" s="52"/>
      <c r="P1029" s="52"/>
      <c r="Q1029" s="52"/>
      <c r="R1029" s="52"/>
      <c r="S1029" s="52"/>
      <c r="T1029" s="52"/>
      <c r="U1029" s="52"/>
      <c r="V1029" s="52"/>
      <c r="W1029" s="52"/>
      <c r="X1029" s="52"/>
      <c r="Y1029" s="52"/>
      <c r="Z1029" s="52"/>
      <c r="AA1029" s="52"/>
      <c r="AB1029" s="52"/>
      <c r="AC1029" s="52"/>
      <c r="AD1029" s="52"/>
      <c r="AE1029" s="52"/>
      <c r="AF1029" s="52"/>
      <c r="AG1029" s="52"/>
      <c r="AH1029" s="52"/>
      <c r="AI1029" s="52"/>
      <c r="AJ1029" s="52"/>
      <c r="AK1029" s="52"/>
      <c r="AL1029" s="52"/>
      <c r="AM1029" s="52"/>
      <c r="AN1029" s="52"/>
      <c r="AO1029" s="52"/>
      <c r="AP1029" s="52"/>
      <c r="AQ1029" s="52"/>
      <c r="AR1029" s="52"/>
      <c r="AS1029" s="52"/>
      <c r="AT1029" s="52"/>
      <c r="AU1029" s="52"/>
      <c r="AV1029" s="52"/>
      <c r="AW1029" s="52"/>
      <c r="AX1029" s="52"/>
      <c r="AY1029" s="52"/>
      <c r="AZ1029" s="52"/>
      <c r="BA1029" s="52"/>
      <c r="BB1029" s="52"/>
    </row>
    <row r="1030" spans="1:54">
      <c r="A1030" s="52"/>
      <c r="B1030" s="52"/>
      <c r="C1030" s="52"/>
      <c r="D1030" s="52"/>
      <c r="E1030" s="52"/>
      <c r="F1030" s="52"/>
      <c r="G1030" s="52"/>
      <c r="H1030" s="52"/>
      <c r="I1030" s="52"/>
      <c r="J1030" s="52"/>
      <c r="K1030" s="52"/>
      <c r="L1030" s="52"/>
      <c r="M1030" s="52"/>
      <c r="N1030" s="52"/>
      <c r="O1030" s="52"/>
      <c r="P1030" s="52"/>
      <c r="Q1030" s="52"/>
      <c r="R1030" s="52"/>
      <c r="S1030" s="52"/>
      <c r="T1030" s="52"/>
      <c r="U1030" s="52"/>
      <c r="V1030" s="52"/>
      <c r="W1030" s="52"/>
      <c r="X1030" s="52"/>
      <c r="Y1030" s="52"/>
      <c r="Z1030" s="52"/>
      <c r="AA1030" s="52"/>
      <c r="AB1030" s="52"/>
      <c r="AC1030" s="52"/>
      <c r="AD1030" s="52"/>
      <c r="AE1030" s="52"/>
      <c r="AF1030" s="52"/>
      <c r="AG1030" s="52"/>
      <c r="AH1030" s="52"/>
      <c r="AI1030" s="52"/>
      <c r="AJ1030" s="52"/>
      <c r="AK1030" s="52"/>
      <c r="AL1030" s="52"/>
      <c r="AM1030" s="52"/>
      <c r="AN1030" s="52"/>
      <c r="AO1030" s="52"/>
      <c r="AP1030" s="52"/>
      <c r="AQ1030" s="52"/>
      <c r="AR1030" s="52"/>
      <c r="AS1030" s="52"/>
      <c r="AT1030" s="52"/>
      <c r="AU1030" s="52"/>
      <c r="AV1030" s="52"/>
      <c r="AW1030" s="52"/>
      <c r="AX1030" s="52"/>
      <c r="AY1030" s="52"/>
      <c r="AZ1030" s="52"/>
      <c r="BA1030" s="52"/>
      <c r="BB1030" s="52"/>
    </row>
    <row r="1031" spans="1:54">
      <c r="A1031" s="52"/>
      <c r="B1031" s="52"/>
      <c r="C1031" s="52"/>
      <c r="D1031" s="52"/>
      <c r="E1031" s="52"/>
      <c r="F1031" s="52"/>
      <c r="G1031" s="52"/>
      <c r="H1031" s="52"/>
      <c r="I1031" s="52"/>
      <c r="J1031" s="52"/>
      <c r="K1031" s="52"/>
      <c r="L1031" s="52"/>
      <c r="M1031" s="52"/>
      <c r="N1031" s="52"/>
      <c r="O1031" s="52"/>
      <c r="P1031" s="52"/>
      <c r="Q1031" s="52"/>
      <c r="R1031" s="52"/>
      <c r="S1031" s="52"/>
      <c r="T1031" s="52"/>
      <c r="U1031" s="52"/>
      <c r="V1031" s="52"/>
      <c r="W1031" s="52"/>
      <c r="X1031" s="52"/>
      <c r="Y1031" s="52"/>
      <c r="Z1031" s="52"/>
      <c r="AA1031" s="52"/>
      <c r="AB1031" s="52"/>
      <c r="AC1031" s="52"/>
      <c r="AD1031" s="52"/>
      <c r="AE1031" s="52"/>
      <c r="AF1031" s="52"/>
      <c r="AG1031" s="52"/>
      <c r="AH1031" s="52"/>
      <c r="AI1031" s="52"/>
      <c r="AJ1031" s="52"/>
      <c r="AK1031" s="52"/>
      <c r="AL1031" s="52"/>
      <c r="AM1031" s="52"/>
      <c r="AN1031" s="52"/>
      <c r="AO1031" s="52"/>
      <c r="AP1031" s="52"/>
      <c r="AQ1031" s="52"/>
      <c r="AR1031" s="52"/>
      <c r="AS1031" s="52"/>
      <c r="AT1031" s="52"/>
      <c r="AU1031" s="52"/>
      <c r="AV1031" s="52"/>
      <c r="AW1031" s="52"/>
      <c r="AX1031" s="52"/>
      <c r="AY1031" s="52"/>
      <c r="AZ1031" s="52"/>
      <c r="BA1031" s="52"/>
      <c r="BB1031" s="52"/>
    </row>
    <row r="1032" spans="1:54">
      <c r="A1032" s="52"/>
      <c r="B1032" s="52"/>
      <c r="C1032" s="52"/>
      <c r="D1032" s="52"/>
      <c r="E1032" s="52"/>
      <c r="F1032" s="52"/>
      <c r="G1032" s="52"/>
      <c r="H1032" s="52"/>
      <c r="I1032" s="52"/>
      <c r="J1032" s="52"/>
      <c r="K1032" s="52"/>
      <c r="L1032" s="52"/>
      <c r="M1032" s="52"/>
      <c r="N1032" s="52"/>
      <c r="O1032" s="52"/>
      <c r="P1032" s="52"/>
      <c r="Q1032" s="52"/>
      <c r="R1032" s="52"/>
      <c r="S1032" s="52"/>
      <c r="T1032" s="52"/>
      <c r="U1032" s="52"/>
      <c r="V1032" s="52"/>
      <c r="W1032" s="52"/>
      <c r="X1032" s="52"/>
      <c r="Y1032" s="52"/>
      <c r="Z1032" s="52"/>
      <c r="AA1032" s="52"/>
      <c r="AB1032" s="52"/>
      <c r="AC1032" s="52"/>
      <c r="AD1032" s="52"/>
      <c r="AE1032" s="52"/>
      <c r="AF1032" s="52"/>
      <c r="AG1032" s="52"/>
      <c r="AH1032" s="52"/>
      <c r="AI1032" s="52"/>
      <c r="AJ1032" s="52"/>
      <c r="AK1032" s="52"/>
      <c r="AL1032" s="52"/>
      <c r="AM1032" s="52"/>
      <c r="AN1032" s="52"/>
      <c r="AO1032" s="52"/>
      <c r="AP1032" s="52"/>
      <c r="AQ1032" s="52"/>
      <c r="AR1032" s="52"/>
      <c r="AS1032" s="52"/>
      <c r="AT1032" s="52"/>
      <c r="AU1032" s="52"/>
      <c r="AV1032" s="52"/>
      <c r="AW1032" s="52"/>
      <c r="AX1032" s="52"/>
      <c r="AY1032" s="52"/>
      <c r="AZ1032" s="52"/>
      <c r="BA1032" s="52"/>
      <c r="BB1032" s="52"/>
    </row>
    <row r="1033" spans="1:54">
      <c r="A1033" s="52"/>
      <c r="B1033" s="52"/>
      <c r="C1033" s="52"/>
      <c r="D1033" s="52"/>
      <c r="E1033" s="52"/>
      <c r="F1033" s="52"/>
      <c r="G1033" s="52"/>
      <c r="H1033" s="52"/>
      <c r="I1033" s="52"/>
      <c r="J1033" s="52"/>
      <c r="K1033" s="52"/>
      <c r="L1033" s="52"/>
      <c r="M1033" s="52"/>
      <c r="N1033" s="52"/>
      <c r="O1033" s="52"/>
      <c r="P1033" s="52"/>
      <c r="Q1033" s="52"/>
      <c r="R1033" s="52"/>
      <c r="S1033" s="52"/>
      <c r="T1033" s="52"/>
      <c r="U1033" s="52"/>
      <c r="V1033" s="52"/>
      <c r="W1033" s="52"/>
      <c r="X1033" s="52"/>
      <c r="Y1033" s="52"/>
      <c r="Z1033" s="52"/>
      <c r="AA1033" s="52"/>
      <c r="AB1033" s="52"/>
      <c r="AC1033" s="52"/>
      <c r="AD1033" s="52"/>
      <c r="AE1033" s="52"/>
      <c r="AF1033" s="52"/>
      <c r="AG1033" s="52"/>
      <c r="AH1033" s="52"/>
      <c r="AI1033" s="52"/>
      <c r="AJ1033" s="52"/>
      <c r="AK1033" s="52"/>
      <c r="AL1033" s="52"/>
      <c r="AM1033" s="52"/>
      <c r="AN1033" s="52"/>
      <c r="AO1033" s="52"/>
      <c r="AP1033" s="52"/>
      <c r="AQ1033" s="52"/>
      <c r="AR1033" s="52"/>
      <c r="AS1033" s="52"/>
      <c r="AT1033" s="52"/>
      <c r="AU1033" s="52"/>
      <c r="AV1033" s="52"/>
      <c r="AW1033" s="52"/>
      <c r="AX1033" s="52"/>
      <c r="AY1033" s="52"/>
      <c r="AZ1033" s="52"/>
      <c r="BA1033" s="52"/>
      <c r="BB1033" s="52"/>
    </row>
    <row r="1034" spans="1:54">
      <c r="A1034" s="52"/>
      <c r="B1034" s="52"/>
      <c r="C1034" s="52"/>
      <c r="D1034" s="52"/>
      <c r="E1034" s="52"/>
      <c r="F1034" s="52"/>
      <c r="G1034" s="52"/>
      <c r="H1034" s="52"/>
      <c r="I1034" s="52"/>
      <c r="J1034" s="52"/>
      <c r="K1034" s="52"/>
      <c r="L1034" s="52"/>
      <c r="M1034" s="52"/>
      <c r="N1034" s="52"/>
      <c r="O1034" s="52"/>
      <c r="P1034" s="52"/>
      <c r="Q1034" s="52"/>
      <c r="R1034" s="52"/>
      <c r="S1034" s="52"/>
      <c r="T1034" s="52"/>
      <c r="U1034" s="52"/>
      <c r="V1034" s="52"/>
      <c r="W1034" s="52"/>
      <c r="X1034" s="52"/>
      <c r="Y1034" s="52"/>
      <c r="Z1034" s="52"/>
      <c r="AA1034" s="52"/>
      <c r="AB1034" s="52"/>
      <c r="AC1034" s="52"/>
      <c r="AD1034" s="52"/>
      <c r="AE1034" s="52"/>
      <c r="AF1034" s="52"/>
      <c r="AG1034" s="52"/>
      <c r="AH1034" s="52"/>
      <c r="AI1034" s="52"/>
      <c r="AJ1034" s="52"/>
      <c r="AK1034" s="52"/>
      <c r="AL1034" s="52"/>
      <c r="AM1034" s="52"/>
      <c r="AN1034" s="52"/>
      <c r="AO1034" s="52"/>
      <c r="AP1034" s="52"/>
      <c r="AQ1034" s="52"/>
      <c r="AR1034" s="52"/>
      <c r="AS1034" s="52"/>
      <c r="AT1034" s="52"/>
      <c r="AU1034" s="52"/>
      <c r="AV1034" s="52"/>
      <c r="AW1034" s="52"/>
      <c r="AX1034" s="52"/>
      <c r="AY1034" s="52"/>
      <c r="AZ1034" s="52"/>
      <c r="BA1034" s="52"/>
      <c r="BB1034" s="52"/>
    </row>
    <row r="1035" spans="1:54">
      <c r="A1035" s="52"/>
      <c r="B1035" s="52"/>
      <c r="C1035" s="52"/>
      <c r="D1035" s="52"/>
      <c r="E1035" s="52"/>
      <c r="F1035" s="52"/>
      <c r="G1035" s="52"/>
      <c r="H1035" s="52"/>
      <c r="I1035" s="52"/>
      <c r="J1035" s="52"/>
      <c r="K1035" s="52"/>
      <c r="L1035" s="52"/>
      <c r="M1035" s="52"/>
      <c r="N1035" s="52"/>
      <c r="O1035" s="52"/>
      <c r="P1035" s="52"/>
      <c r="Q1035" s="52"/>
      <c r="R1035" s="52"/>
      <c r="S1035" s="52"/>
      <c r="T1035" s="52"/>
      <c r="U1035" s="52"/>
      <c r="V1035" s="52"/>
      <c r="W1035" s="52"/>
      <c r="X1035" s="52"/>
      <c r="Y1035" s="52"/>
      <c r="Z1035" s="52"/>
      <c r="AA1035" s="52"/>
      <c r="AB1035" s="52"/>
      <c r="AC1035" s="52"/>
      <c r="AD1035" s="52"/>
      <c r="AE1035" s="52"/>
      <c r="AF1035" s="52"/>
      <c r="AG1035" s="52"/>
      <c r="AH1035" s="52"/>
      <c r="AI1035" s="52"/>
      <c r="AJ1035" s="52"/>
      <c r="AK1035" s="52"/>
      <c r="AL1035" s="52"/>
      <c r="AM1035" s="52"/>
      <c r="AN1035" s="52"/>
      <c r="AO1035" s="52"/>
      <c r="AP1035" s="52"/>
      <c r="AQ1035" s="52"/>
      <c r="AR1035" s="52"/>
      <c r="AS1035" s="52"/>
      <c r="AT1035" s="52"/>
      <c r="AU1035" s="52"/>
      <c r="AV1035" s="52"/>
      <c r="AW1035" s="52"/>
      <c r="AX1035" s="52"/>
      <c r="AY1035" s="52"/>
      <c r="AZ1035" s="52"/>
      <c r="BA1035" s="52"/>
      <c r="BB1035" s="52"/>
    </row>
    <row r="1036" spans="1:54">
      <c r="A1036" s="52"/>
      <c r="B1036" s="52"/>
      <c r="C1036" s="52"/>
      <c r="D1036" s="52"/>
      <c r="E1036" s="52"/>
      <c r="F1036" s="52"/>
      <c r="G1036" s="52"/>
      <c r="H1036" s="52"/>
      <c r="I1036" s="52"/>
      <c r="J1036" s="52"/>
      <c r="K1036" s="52"/>
      <c r="L1036" s="52"/>
      <c r="M1036" s="52"/>
      <c r="N1036" s="52"/>
      <c r="O1036" s="52"/>
      <c r="P1036" s="52"/>
      <c r="Q1036" s="52"/>
      <c r="R1036" s="52"/>
      <c r="S1036" s="52"/>
      <c r="T1036" s="52"/>
      <c r="U1036" s="52"/>
      <c r="V1036" s="52"/>
      <c r="W1036" s="52"/>
      <c r="X1036" s="52"/>
      <c r="Y1036" s="52"/>
      <c r="Z1036" s="52"/>
      <c r="AA1036" s="52"/>
      <c r="AB1036" s="52"/>
      <c r="AC1036" s="52"/>
      <c r="AD1036" s="52"/>
      <c r="AE1036" s="52"/>
      <c r="AF1036" s="52"/>
      <c r="AG1036" s="52"/>
      <c r="AH1036" s="52"/>
      <c r="AI1036" s="52"/>
      <c r="AJ1036" s="52"/>
      <c r="AK1036" s="52"/>
      <c r="AL1036" s="52"/>
      <c r="AM1036" s="52"/>
      <c r="AN1036" s="52"/>
      <c r="AO1036" s="52"/>
      <c r="AP1036" s="52"/>
      <c r="AQ1036" s="52"/>
      <c r="AR1036" s="52"/>
      <c r="AS1036" s="52"/>
      <c r="AT1036" s="52"/>
      <c r="AU1036" s="52"/>
      <c r="AV1036" s="52"/>
      <c r="AW1036" s="52"/>
      <c r="AX1036" s="52"/>
      <c r="AY1036" s="52"/>
      <c r="AZ1036" s="52"/>
      <c r="BA1036" s="52"/>
      <c r="BB1036" s="52"/>
    </row>
    <row r="1037" spans="1:54">
      <c r="A1037" s="52"/>
      <c r="B1037" s="52"/>
      <c r="C1037" s="52"/>
      <c r="D1037" s="52"/>
      <c r="E1037" s="52"/>
      <c r="F1037" s="52"/>
      <c r="G1037" s="52"/>
      <c r="H1037" s="52"/>
      <c r="I1037" s="52"/>
      <c r="J1037" s="52"/>
      <c r="K1037" s="52"/>
      <c r="L1037" s="52"/>
      <c r="M1037" s="52"/>
      <c r="N1037" s="52"/>
      <c r="O1037" s="52"/>
      <c r="P1037" s="52"/>
      <c r="Q1037" s="52"/>
      <c r="R1037" s="52"/>
      <c r="S1037" s="52"/>
      <c r="T1037" s="52"/>
      <c r="U1037" s="52"/>
      <c r="V1037" s="52"/>
      <c r="W1037" s="52"/>
      <c r="X1037" s="52"/>
      <c r="Y1037" s="52"/>
      <c r="Z1037" s="52"/>
      <c r="AA1037" s="52"/>
      <c r="AB1037" s="52"/>
      <c r="AC1037" s="52"/>
      <c r="AD1037" s="52"/>
      <c r="AE1037" s="52"/>
      <c r="AF1037" s="52"/>
      <c r="AG1037" s="52"/>
      <c r="AH1037" s="52"/>
      <c r="AI1037" s="52"/>
      <c r="AJ1037" s="52"/>
      <c r="AK1037" s="52"/>
      <c r="AL1037" s="52"/>
      <c r="AM1037" s="52"/>
      <c r="AN1037" s="52"/>
      <c r="AO1037" s="52"/>
      <c r="AP1037" s="52"/>
      <c r="AQ1037" s="52"/>
      <c r="AR1037" s="52"/>
      <c r="AS1037" s="52"/>
      <c r="AT1037" s="52"/>
      <c r="AU1037" s="52"/>
      <c r="AV1037" s="52"/>
      <c r="AW1037" s="52"/>
      <c r="AX1037" s="52"/>
      <c r="AY1037" s="52"/>
      <c r="AZ1037" s="52"/>
      <c r="BA1037" s="52"/>
      <c r="BB1037" s="52"/>
    </row>
    <row r="1038" spans="1:54">
      <c r="A1038" s="52"/>
      <c r="B1038" s="52"/>
      <c r="C1038" s="52"/>
      <c r="D1038" s="52"/>
      <c r="E1038" s="52"/>
      <c r="F1038" s="52"/>
      <c r="G1038" s="52"/>
      <c r="H1038" s="52"/>
      <c r="I1038" s="52"/>
      <c r="J1038" s="52"/>
      <c r="K1038" s="52"/>
      <c r="L1038" s="52"/>
      <c r="M1038" s="52"/>
      <c r="N1038" s="52"/>
      <c r="O1038" s="52"/>
      <c r="P1038" s="52"/>
      <c r="Q1038" s="52"/>
      <c r="R1038" s="52"/>
      <c r="S1038" s="52"/>
      <c r="T1038" s="52"/>
      <c r="U1038" s="52"/>
      <c r="V1038" s="52"/>
      <c r="W1038" s="52"/>
      <c r="X1038" s="52"/>
      <c r="Y1038" s="52"/>
      <c r="Z1038" s="52"/>
      <c r="AA1038" s="52"/>
      <c r="AB1038" s="52"/>
      <c r="AC1038" s="52"/>
      <c r="AD1038" s="52"/>
      <c r="AE1038" s="52"/>
      <c r="AF1038" s="52"/>
      <c r="AG1038" s="52"/>
      <c r="AH1038" s="52"/>
      <c r="AI1038" s="52"/>
      <c r="AJ1038" s="52"/>
      <c r="AK1038" s="52"/>
      <c r="AL1038" s="52"/>
      <c r="AM1038" s="52"/>
      <c r="AN1038" s="52"/>
      <c r="AO1038" s="52"/>
      <c r="AP1038" s="52"/>
      <c r="AQ1038" s="52"/>
      <c r="AR1038" s="52"/>
      <c r="AS1038" s="52"/>
      <c r="AT1038" s="52"/>
      <c r="AU1038" s="52"/>
      <c r="AV1038" s="52"/>
      <c r="AW1038" s="52"/>
      <c r="AX1038" s="52"/>
      <c r="AY1038" s="52"/>
      <c r="AZ1038" s="52"/>
      <c r="BA1038" s="52"/>
      <c r="BB1038" s="52"/>
    </row>
    <row r="1039" spans="1:54">
      <c r="A1039" s="52"/>
      <c r="B1039" s="52"/>
      <c r="C1039" s="52"/>
      <c r="D1039" s="52"/>
      <c r="E1039" s="52"/>
      <c r="F1039" s="52"/>
      <c r="G1039" s="52"/>
      <c r="H1039" s="52"/>
      <c r="I1039" s="52"/>
      <c r="J1039" s="52"/>
      <c r="K1039" s="52"/>
      <c r="L1039" s="52"/>
      <c r="M1039" s="52"/>
      <c r="N1039" s="52"/>
      <c r="O1039" s="52"/>
      <c r="P1039" s="52"/>
      <c r="Q1039" s="52"/>
      <c r="R1039" s="52"/>
      <c r="S1039" s="52"/>
      <c r="T1039" s="52"/>
      <c r="U1039" s="52"/>
      <c r="V1039" s="52"/>
      <c r="W1039" s="52"/>
      <c r="X1039" s="52"/>
      <c r="Y1039" s="52"/>
      <c r="Z1039" s="52"/>
      <c r="AA1039" s="52"/>
      <c r="AB1039" s="52"/>
      <c r="AC1039" s="52"/>
      <c r="AD1039" s="52"/>
      <c r="AE1039" s="52"/>
      <c r="AF1039" s="52"/>
      <c r="AG1039" s="52"/>
      <c r="AH1039" s="52"/>
      <c r="AI1039" s="52"/>
      <c r="AJ1039" s="52"/>
      <c r="AK1039" s="52"/>
      <c r="AL1039" s="52"/>
      <c r="AM1039" s="52"/>
      <c r="AN1039" s="52"/>
      <c r="AO1039" s="52"/>
      <c r="AP1039" s="52"/>
      <c r="AQ1039" s="52"/>
      <c r="AR1039" s="52"/>
      <c r="AS1039" s="52"/>
      <c r="AT1039" s="52"/>
      <c r="AU1039" s="52"/>
      <c r="AV1039" s="52"/>
      <c r="AW1039" s="52"/>
      <c r="AX1039" s="52"/>
      <c r="AY1039" s="52"/>
      <c r="AZ1039" s="52"/>
      <c r="BA1039" s="52"/>
      <c r="BB1039" s="52"/>
    </row>
    <row r="1040" spans="1:54">
      <c r="A1040" s="52"/>
      <c r="B1040" s="52"/>
      <c r="C1040" s="52"/>
      <c r="D1040" s="52"/>
      <c r="E1040" s="52"/>
      <c r="F1040" s="52"/>
      <c r="G1040" s="52"/>
      <c r="H1040" s="52"/>
      <c r="I1040" s="52"/>
      <c r="J1040" s="52"/>
      <c r="K1040" s="52"/>
      <c r="L1040" s="52"/>
      <c r="M1040" s="52"/>
      <c r="N1040" s="52"/>
      <c r="O1040" s="52"/>
      <c r="P1040" s="52"/>
      <c r="Q1040" s="52"/>
      <c r="R1040" s="52"/>
      <c r="S1040" s="52"/>
      <c r="T1040" s="52"/>
      <c r="U1040" s="52"/>
      <c r="V1040" s="52"/>
      <c r="W1040" s="52"/>
      <c r="X1040" s="52"/>
      <c r="Y1040" s="52"/>
      <c r="Z1040" s="52"/>
      <c r="AA1040" s="52"/>
      <c r="AB1040" s="52"/>
      <c r="AC1040" s="52"/>
      <c r="AD1040" s="52"/>
      <c r="AE1040" s="52"/>
      <c r="AF1040" s="52"/>
      <c r="AG1040" s="52"/>
      <c r="AH1040" s="52"/>
      <c r="AI1040" s="52"/>
      <c r="AJ1040" s="52"/>
      <c r="AK1040" s="52"/>
      <c r="AL1040" s="52"/>
      <c r="AM1040" s="52"/>
      <c r="AN1040" s="52"/>
      <c r="AO1040" s="52"/>
      <c r="AP1040" s="52"/>
      <c r="AQ1040" s="52"/>
      <c r="AR1040" s="52"/>
      <c r="AS1040" s="52"/>
      <c r="AT1040" s="52"/>
      <c r="AU1040" s="52"/>
      <c r="AV1040" s="52"/>
      <c r="AW1040" s="52"/>
      <c r="AX1040" s="52"/>
      <c r="AY1040" s="52"/>
      <c r="AZ1040" s="52"/>
      <c r="BA1040" s="52"/>
      <c r="BB1040" s="52"/>
    </row>
    <row r="1041" spans="1:54">
      <c r="A1041" s="52"/>
      <c r="B1041" s="52"/>
      <c r="C1041" s="52"/>
      <c r="D1041" s="52"/>
      <c r="E1041" s="52"/>
      <c r="F1041" s="52"/>
      <c r="G1041" s="52"/>
      <c r="H1041" s="52"/>
      <c r="I1041" s="52"/>
      <c r="J1041" s="52"/>
      <c r="K1041" s="52"/>
      <c r="L1041" s="52"/>
      <c r="M1041" s="52"/>
      <c r="N1041" s="52"/>
      <c r="O1041" s="52"/>
      <c r="P1041" s="52"/>
      <c r="Q1041" s="52"/>
      <c r="R1041" s="52"/>
      <c r="S1041" s="52"/>
      <c r="T1041" s="52"/>
      <c r="U1041" s="52"/>
      <c r="V1041" s="52"/>
      <c r="W1041" s="52"/>
      <c r="X1041" s="52"/>
      <c r="Y1041" s="52"/>
      <c r="Z1041" s="52"/>
      <c r="AA1041" s="52"/>
      <c r="AB1041" s="52"/>
      <c r="AC1041" s="52"/>
      <c r="AD1041" s="52"/>
      <c r="AE1041" s="52"/>
      <c r="AF1041" s="52"/>
      <c r="AG1041" s="52"/>
      <c r="AH1041" s="52"/>
      <c r="AI1041" s="52"/>
      <c r="AJ1041" s="52"/>
      <c r="AK1041" s="52"/>
      <c r="AL1041" s="52"/>
      <c r="AM1041" s="52"/>
      <c r="AN1041" s="52"/>
      <c r="AO1041" s="52"/>
      <c r="AP1041" s="52"/>
      <c r="AQ1041" s="52"/>
      <c r="AR1041" s="52"/>
      <c r="AS1041" s="52"/>
      <c r="AT1041" s="52"/>
      <c r="AU1041" s="52"/>
      <c r="AV1041" s="52"/>
      <c r="AW1041" s="52"/>
      <c r="AX1041" s="52"/>
      <c r="AY1041" s="52"/>
      <c r="AZ1041" s="52"/>
      <c r="BA1041" s="52"/>
      <c r="BB1041" s="52"/>
    </row>
    <row r="1042" spans="1:54">
      <c r="A1042" s="52"/>
      <c r="B1042" s="52"/>
      <c r="C1042" s="52"/>
      <c r="D1042" s="52"/>
      <c r="E1042" s="52"/>
      <c r="F1042" s="52"/>
      <c r="G1042" s="52"/>
      <c r="H1042" s="52"/>
      <c r="I1042" s="52"/>
      <c r="J1042" s="52"/>
      <c r="K1042" s="52"/>
      <c r="L1042" s="52"/>
      <c r="M1042" s="52"/>
      <c r="N1042" s="52"/>
      <c r="O1042" s="52"/>
      <c r="P1042" s="52"/>
      <c r="Q1042" s="52"/>
      <c r="R1042" s="52"/>
      <c r="S1042" s="52"/>
      <c r="T1042" s="52"/>
      <c r="U1042" s="52"/>
      <c r="V1042" s="52"/>
      <c r="W1042" s="52"/>
      <c r="X1042" s="52"/>
      <c r="Y1042" s="52"/>
      <c r="Z1042" s="52"/>
      <c r="AA1042" s="52"/>
      <c r="AB1042" s="52"/>
      <c r="AC1042" s="52"/>
      <c r="AD1042" s="52"/>
      <c r="AE1042" s="52"/>
      <c r="AF1042" s="52"/>
      <c r="AG1042" s="52"/>
      <c r="AH1042" s="52"/>
      <c r="AI1042" s="52"/>
      <c r="AJ1042" s="52"/>
      <c r="AK1042" s="52"/>
      <c r="AL1042" s="52"/>
      <c r="AM1042" s="52"/>
      <c r="AN1042" s="52"/>
      <c r="AO1042" s="52"/>
      <c r="AP1042" s="52"/>
      <c r="AQ1042" s="52"/>
      <c r="AR1042" s="52"/>
      <c r="AS1042" s="52"/>
      <c r="AT1042" s="52"/>
      <c r="AU1042" s="52"/>
      <c r="AV1042" s="52"/>
      <c r="AW1042" s="52"/>
      <c r="AX1042" s="52"/>
      <c r="AY1042" s="52"/>
      <c r="AZ1042" s="52"/>
      <c r="BA1042" s="52"/>
      <c r="BB1042" s="52"/>
    </row>
    <row r="1043" spans="1:54">
      <c r="A1043" s="52"/>
      <c r="B1043" s="52"/>
      <c r="C1043" s="52"/>
      <c r="D1043" s="52"/>
      <c r="E1043" s="52"/>
      <c r="F1043" s="52"/>
      <c r="G1043" s="52"/>
      <c r="H1043" s="52"/>
      <c r="I1043" s="52"/>
      <c r="J1043" s="52"/>
      <c r="K1043" s="52"/>
      <c r="L1043" s="52"/>
      <c r="M1043" s="52"/>
      <c r="N1043" s="52"/>
      <c r="O1043" s="52"/>
      <c r="P1043" s="52"/>
      <c r="Q1043" s="52"/>
      <c r="R1043" s="52"/>
      <c r="S1043" s="52"/>
      <c r="T1043" s="52"/>
      <c r="U1043" s="52"/>
      <c r="V1043" s="52"/>
      <c r="W1043" s="52"/>
      <c r="X1043" s="52"/>
      <c r="Y1043" s="52"/>
      <c r="Z1043" s="52"/>
      <c r="AA1043" s="52"/>
      <c r="AB1043" s="52"/>
      <c r="AC1043" s="52"/>
      <c r="AD1043" s="52"/>
      <c r="AE1043" s="52"/>
      <c r="AF1043" s="52"/>
      <c r="AG1043" s="52"/>
      <c r="AH1043" s="52"/>
      <c r="AI1043" s="52"/>
      <c r="AJ1043" s="52"/>
      <c r="AK1043" s="52"/>
      <c r="AL1043" s="52"/>
      <c r="AM1043" s="52"/>
      <c r="AN1043" s="52"/>
      <c r="AO1043" s="52"/>
      <c r="AP1043" s="52"/>
      <c r="AQ1043" s="52"/>
      <c r="AR1043" s="52"/>
      <c r="AS1043" s="52"/>
      <c r="AT1043" s="52"/>
      <c r="AU1043" s="52"/>
      <c r="AV1043" s="52"/>
      <c r="AW1043" s="52"/>
      <c r="AX1043" s="52"/>
      <c r="AY1043" s="52"/>
      <c r="AZ1043" s="52"/>
      <c r="BA1043" s="52"/>
      <c r="BB1043" s="52"/>
    </row>
    <row r="1044" spans="1:54">
      <c r="A1044" s="52"/>
      <c r="B1044" s="52"/>
      <c r="C1044" s="52"/>
      <c r="D1044" s="52"/>
      <c r="E1044" s="52"/>
      <c r="F1044" s="52"/>
      <c r="G1044" s="52"/>
      <c r="H1044" s="52"/>
      <c r="I1044" s="52"/>
      <c r="J1044" s="52"/>
      <c r="K1044" s="52"/>
      <c r="L1044" s="52"/>
      <c r="M1044" s="52"/>
      <c r="N1044" s="52"/>
      <c r="O1044" s="52"/>
      <c r="P1044" s="52"/>
      <c r="Q1044" s="52"/>
      <c r="R1044" s="52"/>
      <c r="S1044" s="52"/>
      <c r="T1044" s="52"/>
      <c r="U1044" s="52"/>
      <c r="V1044" s="52"/>
      <c r="W1044" s="52"/>
      <c r="X1044" s="52"/>
      <c r="Y1044" s="52"/>
      <c r="Z1044" s="52"/>
      <c r="AA1044" s="52"/>
      <c r="AB1044" s="52"/>
      <c r="AC1044" s="52"/>
      <c r="AD1044" s="52"/>
      <c r="AE1044" s="52"/>
      <c r="AF1044" s="52"/>
      <c r="AG1044" s="52"/>
      <c r="AH1044" s="52"/>
      <c r="AI1044" s="52"/>
      <c r="AJ1044" s="52"/>
      <c r="AK1044" s="52"/>
      <c r="AL1044" s="52"/>
      <c r="AM1044" s="52"/>
      <c r="AN1044" s="52"/>
      <c r="AO1044" s="52"/>
      <c r="AP1044" s="52"/>
      <c r="AQ1044" s="52"/>
      <c r="AR1044" s="52"/>
      <c r="AS1044" s="52"/>
      <c r="AT1044" s="52"/>
      <c r="AU1044" s="52"/>
      <c r="AV1044" s="52"/>
      <c r="AW1044" s="52"/>
      <c r="AX1044" s="52"/>
      <c r="AY1044" s="52"/>
      <c r="AZ1044" s="52"/>
      <c r="BA1044" s="52"/>
      <c r="BB1044" s="52"/>
    </row>
    <row r="1045" spans="1:54">
      <c r="A1045" s="52"/>
      <c r="B1045" s="52"/>
      <c r="C1045" s="52"/>
      <c r="D1045" s="52"/>
      <c r="E1045" s="52"/>
      <c r="F1045" s="52"/>
      <c r="G1045" s="52"/>
      <c r="H1045" s="52"/>
      <c r="I1045" s="52"/>
      <c r="J1045" s="52"/>
      <c r="K1045" s="52"/>
      <c r="L1045" s="52"/>
      <c r="M1045" s="52"/>
      <c r="N1045" s="52"/>
      <c r="O1045" s="52"/>
      <c r="P1045" s="52"/>
      <c r="Q1045" s="52"/>
      <c r="R1045" s="52"/>
      <c r="S1045" s="52"/>
      <c r="T1045" s="52"/>
      <c r="U1045" s="52"/>
      <c r="V1045" s="52"/>
      <c r="W1045" s="52"/>
      <c r="X1045" s="52"/>
      <c r="Y1045" s="52"/>
      <c r="Z1045" s="52"/>
      <c r="AA1045" s="52"/>
      <c r="AB1045" s="52"/>
      <c r="AC1045" s="52"/>
      <c r="AD1045" s="52"/>
      <c r="AE1045" s="52"/>
      <c r="AF1045" s="52"/>
      <c r="AG1045" s="52"/>
      <c r="AH1045" s="52"/>
      <c r="AI1045" s="52"/>
      <c r="AJ1045" s="52"/>
      <c r="AK1045" s="52"/>
      <c r="AL1045" s="52"/>
      <c r="AM1045" s="52"/>
      <c r="AN1045" s="52"/>
      <c r="AO1045" s="52"/>
      <c r="AP1045" s="52"/>
      <c r="AQ1045" s="52"/>
      <c r="AR1045" s="52"/>
      <c r="AS1045" s="52"/>
      <c r="AT1045" s="52"/>
      <c r="AU1045" s="52"/>
      <c r="AV1045" s="52"/>
      <c r="AW1045" s="52"/>
      <c r="AX1045" s="52"/>
      <c r="AY1045" s="52"/>
      <c r="AZ1045" s="52"/>
      <c r="BA1045" s="52"/>
      <c r="BB1045" s="52"/>
    </row>
    <row r="1046" spans="1:54">
      <c r="A1046" s="52"/>
      <c r="B1046" s="52"/>
      <c r="C1046" s="52"/>
      <c r="D1046" s="52"/>
      <c r="E1046" s="52"/>
      <c r="F1046" s="52"/>
      <c r="G1046" s="52"/>
      <c r="H1046" s="52"/>
      <c r="I1046" s="52"/>
      <c r="J1046" s="52"/>
      <c r="K1046" s="52"/>
      <c r="L1046" s="52"/>
      <c r="M1046" s="52"/>
      <c r="N1046" s="52"/>
      <c r="O1046" s="52"/>
      <c r="P1046" s="52"/>
      <c r="Q1046" s="52"/>
      <c r="R1046" s="52"/>
      <c r="S1046" s="52"/>
      <c r="T1046" s="52"/>
      <c r="U1046" s="52"/>
      <c r="V1046" s="52"/>
      <c r="W1046" s="52"/>
      <c r="X1046" s="52"/>
      <c r="Y1046" s="52"/>
      <c r="Z1046" s="52"/>
      <c r="AA1046" s="52"/>
      <c r="AB1046" s="52"/>
      <c r="AC1046" s="52"/>
      <c r="AD1046" s="52"/>
      <c r="AE1046" s="52"/>
      <c r="AF1046" s="52"/>
      <c r="AG1046" s="52"/>
      <c r="AH1046" s="52"/>
      <c r="AI1046" s="52"/>
      <c r="AJ1046" s="52"/>
      <c r="AK1046" s="52"/>
      <c r="AL1046" s="52"/>
      <c r="AM1046" s="52"/>
      <c r="AN1046" s="52"/>
      <c r="AO1046" s="52"/>
      <c r="AP1046" s="52"/>
      <c r="AQ1046" s="52"/>
      <c r="AR1046" s="52"/>
      <c r="AS1046" s="52"/>
      <c r="AT1046" s="52"/>
      <c r="AU1046" s="52"/>
      <c r="AV1046" s="52"/>
      <c r="AW1046" s="52"/>
      <c r="AX1046" s="52"/>
      <c r="AY1046" s="52"/>
      <c r="AZ1046" s="52"/>
      <c r="BA1046" s="52"/>
      <c r="BB1046" s="52"/>
    </row>
    <row r="1047" spans="1:54">
      <c r="A1047" s="52"/>
      <c r="B1047" s="52"/>
      <c r="C1047" s="52"/>
      <c r="D1047" s="52"/>
      <c r="E1047" s="52"/>
      <c r="F1047" s="52"/>
      <c r="G1047" s="52"/>
      <c r="H1047" s="52"/>
      <c r="I1047" s="52"/>
      <c r="J1047" s="52"/>
      <c r="K1047" s="52"/>
      <c r="L1047" s="52"/>
      <c r="M1047" s="52"/>
      <c r="N1047" s="52"/>
      <c r="O1047" s="52"/>
      <c r="P1047" s="52"/>
      <c r="Q1047" s="52"/>
      <c r="R1047" s="52"/>
      <c r="S1047" s="52"/>
      <c r="T1047" s="52"/>
      <c r="U1047" s="52"/>
      <c r="V1047" s="52"/>
      <c r="W1047" s="52"/>
      <c r="X1047" s="52"/>
      <c r="Y1047" s="52"/>
      <c r="Z1047" s="52"/>
      <c r="AA1047" s="52"/>
      <c r="AB1047" s="52"/>
      <c r="AC1047" s="52"/>
      <c r="AD1047" s="52"/>
      <c r="AE1047" s="52"/>
      <c r="AF1047" s="52"/>
      <c r="AG1047" s="52"/>
      <c r="AH1047" s="52"/>
      <c r="AI1047" s="52"/>
      <c r="AJ1047" s="52"/>
      <c r="AK1047" s="52"/>
      <c r="AL1047" s="52"/>
      <c r="AM1047" s="52"/>
      <c r="AN1047" s="52"/>
      <c r="AO1047" s="52"/>
      <c r="AP1047" s="52"/>
      <c r="AQ1047" s="52"/>
      <c r="AR1047" s="52"/>
      <c r="AS1047" s="52"/>
      <c r="AT1047" s="52"/>
      <c r="AU1047" s="52"/>
      <c r="AV1047" s="52"/>
      <c r="AW1047" s="52"/>
      <c r="AX1047" s="52"/>
      <c r="AY1047" s="52"/>
      <c r="AZ1047" s="52"/>
      <c r="BA1047" s="52"/>
      <c r="BB1047" s="52"/>
    </row>
    <row r="1048" spans="1:54">
      <c r="A1048" s="52"/>
      <c r="B1048" s="52"/>
      <c r="C1048" s="52"/>
      <c r="D1048" s="52"/>
      <c r="E1048" s="52"/>
      <c r="F1048" s="52"/>
      <c r="G1048" s="52"/>
      <c r="H1048" s="52"/>
      <c r="I1048" s="52"/>
      <c r="J1048" s="52"/>
      <c r="K1048" s="52"/>
      <c r="L1048" s="52"/>
      <c r="M1048" s="52"/>
      <c r="N1048" s="52"/>
      <c r="O1048" s="52"/>
      <c r="P1048" s="52"/>
      <c r="Q1048" s="52"/>
      <c r="R1048" s="52"/>
      <c r="S1048" s="52"/>
      <c r="T1048" s="52"/>
      <c r="U1048" s="52"/>
      <c r="V1048" s="52"/>
      <c r="W1048" s="52"/>
      <c r="X1048" s="52"/>
      <c r="Y1048" s="52"/>
      <c r="Z1048" s="52"/>
      <c r="AA1048" s="52"/>
      <c r="AB1048" s="52"/>
      <c r="AC1048" s="52"/>
      <c r="AD1048" s="52"/>
      <c r="AE1048" s="52"/>
      <c r="AF1048" s="52"/>
      <c r="AG1048" s="52"/>
      <c r="AH1048" s="52"/>
      <c r="AI1048" s="52"/>
      <c r="AJ1048" s="52"/>
      <c r="AK1048" s="52"/>
      <c r="AL1048" s="52"/>
      <c r="AM1048" s="52"/>
      <c r="AN1048" s="52"/>
      <c r="AO1048" s="52"/>
      <c r="AP1048" s="52"/>
      <c r="AQ1048" s="52"/>
      <c r="AR1048" s="52"/>
      <c r="AS1048" s="52"/>
      <c r="AT1048" s="52"/>
      <c r="AU1048" s="52"/>
      <c r="AV1048" s="52"/>
      <c r="AW1048" s="52"/>
      <c r="AX1048" s="52"/>
      <c r="AY1048" s="52"/>
      <c r="AZ1048" s="52"/>
      <c r="BA1048" s="52"/>
      <c r="BB1048" s="52"/>
    </row>
    <row r="1049" spans="1:54">
      <c r="A1049" s="52"/>
      <c r="B1049" s="52"/>
      <c r="C1049" s="52"/>
      <c r="D1049" s="52"/>
      <c r="E1049" s="52"/>
      <c r="F1049" s="52"/>
      <c r="G1049" s="52"/>
      <c r="H1049" s="52"/>
      <c r="I1049" s="52"/>
      <c r="J1049" s="52"/>
      <c r="K1049" s="52"/>
      <c r="L1049" s="52"/>
      <c r="M1049" s="52"/>
      <c r="N1049" s="52"/>
      <c r="O1049" s="52"/>
      <c r="P1049" s="52"/>
      <c r="Q1049" s="52"/>
      <c r="R1049" s="52"/>
      <c r="S1049" s="52"/>
      <c r="T1049" s="52"/>
      <c r="U1049" s="52"/>
      <c r="V1049" s="52"/>
      <c r="W1049" s="52"/>
      <c r="X1049" s="52"/>
      <c r="Y1049" s="52"/>
      <c r="Z1049" s="52"/>
      <c r="AA1049" s="52"/>
      <c r="AB1049" s="52"/>
      <c r="AC1049" s="52"/>
      <c r="AD1049" s="52"/>
      <c r="AE1049" s="52"/>
      <c r="AF1049" s="52"/>
      <c r="AG1049" s="52"/>
      <c r="AH1049" s="52"/>
      <c r="AI1049" s="52"/>
      <c r="AJ1049" s="52"/>
      <c r="AK1049" s="52"/>
      <c r="AL1049" s="52"/>
      <c r="AM1049" s="52"/>
      <c r="AN1049" s="52"/>
      <c r="AO1049" s="52"/>
      <c r="AP1049" s="52"/>
      <c r="AQ1049" s="52"/>
      <c r="AR1049" s="52"/>
      <c r="AS1049" s="52"/>
      <c r="AT1049" s="52"/>
      <c r="AU1049" s="52"/>
      <c r="AV1049" s="52"/>
      <c r="AW1049" s="52"/>
      <c r="AX1049" s="52"/>
      <c r="AY1049" s="52"/>
      <c r="AZ1049" s="52"/>
      <c r="BA1049" s="52"/>
      <c r="BB1049" s="52"/>
    </row>
    <row r="1050" spans="1:54">
      <c r="A1050" s="52"/>
      <c r="B1050" s="52"/>
      <c r="C1050" s="52"/>
      <c r="D1050" s="52"/>
      <c r="E1050" s="52"/>
      <c r="F1050" s="52"/>
      <c r="G1050" s="52"/>
      <c r="H1050" s="52"/>
      <c r="I1050" s="52"/>
      <c r="J1050" s="52"/>
      <c r="K1050" s="52"/>
      <c r="L1050" s="52"/>
      <c r="M1050" s="52"/>
      <c r="N1050" s="52"/>
      <c r="O1050" s="52"/>
      <c r="P1050" s="52"/>
      <c r="Q1050" s="52"/>
      <c r="R1050" s="52"/>
      <c r="S1050" s="52"/>
      <c r="T1050" s="52"/>
      <c r="U1050" s="52"/>
      <c r="V1050" s="52"/>
      <c r="W1050" s="52"/>
      <c r="X1050" s="52"/>
      <c r="Y1050" s="52"/>
      <c r="Z1050" s="52"/>
      <c r="AA1050" s="52"/>
      <c r="AB1050" s="52"/>
      <c r="AC1050" s="52"/>
      <c r="AD1050" s="52"/>
      <c r="AE1050" s="52"/>
      <c r="AF1050" s="52"/>
      <c r="AG1050" s="52"/>
      <c r="AH1050" s="52"/>
      <c r="AI1050" s="52"/>
      <c r="AJ1050" s="52"/>
      <c r="AK1050" s="52"/>
      <c r="AL1050" s="52"/>
      <c r="AM1050" s="52"/>
      <c r="AN1050" s="52"/>
      <c r="AO1050" s="52"/>
      <c r="AP1050" s="52"/>
      <c r="AQ1050" s="52"/>
      <c r="AR1050" s="52"/>
      <c r="AS1050" s="52"/>
      <c r="AT1050" s="52"/>
      <c r="AU1050" s="52"/>
      <c r="AV1050" s="52"/>
      <c r="AW1050" s="52"/>
      <c r="AX1050" s="52"/>
      <c r="AY1050" s="52"/>
      <c r="AZ1050" s="52"/>
      <c r="BA1050" s="52"/>
      <c r="BB1050" s="52"/>
    </row>
    <row r="1051" spans="1:54">
      <c r="A1051" s="52"/>
      <c r="B1051" s="52"/>
      <c r="C1051" s="52"/>
      <c r="D1051" s="52"/>
      <c r="E1051" s="52"/>
      <c r="F1051" s="52"/>
      <c r="G1051" s="52"/>
      <c r="H1051" s="52"/>
      <c r="I1051" s="52"/>
      <c r="J1051" s="52"/>
      <c r="K1051" s="52"/>
      <c r="L1051" s="52"/>
      <c r="M1051" s="52"/>
      <c r="N1051" s="52"/>
      <c r="O1051" s="52"/>
      <c r="P1051" s="52"/>
      <c r="Q1051" s="52"/>
      <c r="R1051" s="52"/>
      <c r="S1051" s="52"/>
      <c r="T1051" s="52"/>
      <c r="U1051" s="52"/>
      <c r="V1051" s="52"/>
      <c r="W1051" s="52"/>
      <c r="X1051" s="52"/>
      <c r="Y1051" s="52"/>
      <c r="Z1051" s="52"/>
      <c r="AA1051" s="52"/>
      <c r="AB1051" s="52"/>
      <c r="AC1051" s="52"/>
      <c r="AD1051" s="52"/>
      <c r="AE1051" s="52"/>
      <c r="AF1051" s="52"/>
      <c r="AG1051" s="52"/>
      <c r="AH1051" s="52"/>
      <c r="AI1051" s="52"/>
      <c r="AJ1051" s="52"/>
      <c r="AK1051" s="52"/>
      <c r="AL1051" s="52"/>
      <c r="AM1051" s="52"/>
      <c r="AN1051" s="52"/>
      <c r="AO1051" s="52"/>
      <c r="AP1051" s="52"/>
      <c r="AQ1051" s="52"/>
      <c r="AR1051" s="52"/>
      <c r="AS1051" s="52"/>
      <c r="AT1051" s="52"/>
      <c r="AU1051" s="52"/>
      <c r="AV1051" s="52"/>
      <c r="AW1051" s="52"/>
      <c r="AX1051" s="52"/>
      <c r="AY1051" s="52"/>
      <c r="AZ1051" s="52"/>
      <c r="BA1051" s="52"/>
      <c r="BB1051" s="52"/>
    </row>
    <row r="1052" spans="1:54">
      <c r="A1052" s="52"/>
      <c r="B1052" s="52"/>
      <c r="C1052" s="52"/>
      <c r="D1052" s="52"/>
      <c r="E1052" s="52"/>
      <c r="F1052" s="52"/>
      <c r="G1052" s="52"/>
      <c r="H1052" s="52"/>
      <c r="I1052" s="52"/>
      <c r="J1052" s="52"/>
      <c r="K1052" s="52"/>
      <c r="L1052" s="52"/>
      <c r="M1052" s="52"/>
      <c r="N1052" s="52"/>
      <c r="O1052" s="52"/>
      <c r="P1052" s="52"/>
      <c r="Q1052" s="52"/>
      <c r="R1052" s="52"/>
      <c r="S1052" s="52"/>
      <c r="T1052" s="52"/>
      <c r="U1052" s="52"/>
      <c r="V1052" s="52"/>
      <c r="W1052" s="52"/>
      <c r="X1052" s="52"/>
      <c r="Y1052" s="52"/>
      <c r="Z1052" s="52"/>
      <c r="AA1052" s="52"/>
      <c r="AB1052" s="52"/>
      <c r="AC1052" s="52"/>
      <c r="AD1052" s="52"/>
      <c r="AE1052" s="52"/>
      <c r="AF1052" s="52"/>
      <c r="AG1052" s="52"/>
      <c r="AH1052" s="52"/>
      <c r="AI1052" s="52"/>
      <c r="AJ1052" s="52"/>
      <c r="AK1052" s="52"/>
      <c r="AL1052" s="52"/>
      <c r="AM1052" s="52"/>
      <c r="AN1052" s="52"/>
      <c r="AO1052" s="52"/>
      <c r="AP1052" s="52"/>
      <c r="AQ1052" s="52"/>
      <c r="AR1052" s="52"/>
      <c r="AS1052" s="52"/>
      <c r="AT1052" s="52"/>
      <c r="AU1052" s="52"/>
      <c r="AV1052" s="52"/>
      <c r="AW1052" s="52"/>
      <c r="AX1052" s="52"/>
      <c r="AY1052" s="52"/>
      <c r="AZ1052" s="52"/>
      <c r="BA1052" s="52"/>
      <c r="BB1052" s="52"/>
    </row>
    <row r="1053" spans="1:54">
      <c r="A1053" s="52"/>
      <c r="B1053" s="52"/>
      <c r="C1053" s="52"/>
      <c r="D1053" s="52"/>
      <c r="E1053" s="52"/>
      <c r="F1053" s="52"/>
      <c r="G1053" s="52"/>
      <c r="H1053" s="52"/>
      <c r="I1053" s="52"/>
      <c r="J1053" s="52"/>
      <c r="K1053" s="52"/>
      <c r="L1053" s="52"/>
      <c r="M1053" s="52"/>
      <c r="N1053" s="52"/>
      <c r="O1053" s="52"/>
      <c r="P1053" s="52"/>
      <c r="Q1053" s="52"/>
      <c r="R1053" s="52"/>
      <c r="S1053" s="52"/>
      <c r="T1053" s="52"/>
      <c r="U1053" s="52"/>
      <c r="V1053" s="52"/>
      <c r="W1053" s="52"/>
      <c r="X1053" s="52"/>
      <c r="Y1053" s="52"/>
      <c r="Z1053" s="52"/>
      <c r="AA1053" s="52"/>
      <c r="AB1053" s="52"/>
      <c r="AC1053" s="52"/>
      <c r="AD1053" s="52"/>
      <c r="AE1053" s="52"/>
      <c r="AF1053" s="52"/>
      <c r="AG1053" s="52"/>
      <c r="AH1053" s="52"/>
      <c r="AI1053" s="52"/>
      <c r="AJ1053" s="52"/>
      <c r="AK1053" s="52"/>
      <c r="AL1053" s="52"/>
      <c r="AM1053" s="52"/>
      <c r="AN1053" s="52"/>
      <c r="AO1053" s="52"/>
      <c r="AP1053" s="52"/>
      <c r="AQ1053" s="52"/>
      <c r="AR1053" s="52"/>
      <c r="AS1053" s="52"/>
      <c r="AT1053" s="52"/>
      <c r="AU1053" s="52"/>
      <c r="AV1053" s="52"/>
      <c r="AW1053" s="52"/>
      <c r="AX1053" s="52"/>
      <c r="AY1053" s="52"/>
      <c r="AZ1053" s="52"/>
      <c r="BA1053" s="52"/>
      <c r="BB1053" s="52"/>
    </row>
    <row r="1054" spans="1:54">
      <c r="A1054" s="52"/>
      <c r="B1054" s="52"/>
      <c r="C1054" s="52"/>
      <c r="D1054" s="52"/>
      <c r="E1054" s="52"/>
      <c r="F1054" s="52"/>
      <c r="G1054" s="52"/>
      <c r="H1054" s="52"/>
      <c r="I1054" s="52"/>
      <c r="J1054" s="52"/>
      <c r="K1054" s="52"/>
      <c r="L1054" s="52"/>
      <c r="M1054" s="52"/>
      <c r="N1054" s="52"/>
      <c r="O1054" s="52"/>
      <c r="P1054" s="52"/>
      <c r="Q1054" s="52"/>
      <c r="R1054" s="52"/>
      <c r="S1054" s="52"/>
      <c r="T1054" s="52"/>
      <c r="U1054" s="52"/>
      <c r="V1054" s="52"/>
      <c r="W1054" s="52"/>
      <c r="X1054" s="52"/>
      <c r="Y1054" s="52"/>
      <c r="Z1054" s="52"/>
      <c r="AA1054" s="52"/>
      <c r="AB1054" s="52"/>
      <c r="AC1054" s="52"/>
      <c r="AD1054" s="52"/>
      <c r="AE1054" s="52"/>
      <c r="AF1054" s="52"/>
      <c r="AG1054" s="52"/>
      <c r="AH1054" s="52"/>
      <c r="AI1054" s="52"/>
      <c r="AJ1054" s="52"/>
      <c r="AK1054" s="52"/>
      <c r="AL1054" s="52"/>
      <c r="AM1054" s="52"/>
      <c r="AN1054" s="52"/>
      <c r="AO1054" s="52"/>
      <c r="AP1054" s="52"/>
      <c r="AQ1054" s="52"/>
      <c r="AR1054" s="52"/>
      <c r="AS1054" s="52"/>
      <c r="AT1054" s="52"/>
      <c r="AU1054" s="52"/>
      <c r="AV1054" s="52"/>
      <c r="AW1054" s="52"/>
      <c r="AX1054" s="52"/>
      <c r="AY1054" s="52"/>
      <c r="AZ1054" s="52"/>
      <c r="BA1054" s="52"/>
      <c r="BB1054" s="52"/>
    </row>
    <row r="1055" spans="1:54">
      <c r="A1055" s="52"/>
      <c r="B1055" s="52"/>
      <c r="C1055" s="52"/>
      <c r="D1055" s="52"/>
      <c r="E1055" s="52"/>
      <c r="F1055" s="52"/>
      <c r="G1055" s="52"/>
      <c r="H1055" s="52"/>
      <c r="I1055" s="52"/>
      <c r="J1055" s="52"/>
      <c r="K1055" s="52"/>
      <c r="L1055" s="52"/>
      <c r="M1055" s="52"/>
      <c r="N1055" s="52"/>
      <c r="O1055" s="52"/>
      <c r="P1055" s="52"/>
      <c r="Q1055" s="52"/>
      <c r="R1055" s="52"/>
      <c r="S1055" s="52"/>
      <c r="T1055" s="52"/>
      <c r="U1055" s="52"/>
      <c r="V1055" s="52"/>
      <c r="W1055" s="52"/>
      <c r="X1055" s="52"/>
      <c r="Y1055" s="52"/>
      <c r="Z1055" s="52"/>
      <c r="AA1055" s="52"/>
      <c r="AB1055" s="52"/>
      <c r="AC1055" s="52"/>
      <c r="AD1055" s="52"/>
      <c r="AE1055" s="52"/>
      <c r="AF1055" s="52"/>
      <c r="AG1055" s="52"/>
      <c r="AH1055" s="52"/>
      <c r="AI1055" s="52"/>
      <c r="AJ1055" s="52"/>
      <c r="AK1055" s="52"/>
      <c r="AL1055" s="52"/>
      <c r="AM1055" s="52"/>
      <c r="AN1055" s="52"/>
      <c r="AO1055" s="52"/>
      <c r="AP1055" s="52"/>
      <c r="AQ1055" s="52"/>
      <c r="AR1055" s="52"/>
      <c r="AS1055" s="52"/>
      <c r="AT1055" s="52"/>
      <c r="AU1055" s="52"/>
      <c r="AV1055" s="52"/>
      <c r="AW1055" s="52"/>
      <c r="AX1055" s="52"/>
      <c r="AY1055" s="52"/>
      <c r="AZ1055" s="52"/>
      <c r="BA1055" s="52"/>
      <c r="BB1055" s="52"/>
    </row>
    <row r="1056" spans="1:54">
      <c r="A1056" s="52"/>
      <c r="B1056" s="52"/>
      <c r="C1056" s="52"/>
      <c r="D1056" s="52"/>
      <c r="E1056" s="52"/>
      <c r="F1056" s="52"/>
      <c r="G1056" s="52"/>
      <c r="H1056" s="52"/>
      <c r="I1056" s="52"/>
      <c r="J1056" s="52"/>
      <c r="K1056" s="52"/>
      <c r="L1056" s="52"/>
      <c r="M1056" s="52"/>
      <c r="N1056" s="52"/>
      <c r="O1056" s="52"/>
      <c r="P1056" s="52"/>
      <c r="Q1056" s="52"/>
      <c r="R1056" s="52"/>
      <c r="S1056" s="52"/>
      <c r="T1056" s="52"/>
      <c r="U1056" s="52"/>
      <c r="V1056" s="52"/>
      <c r="W1056" s="52"/>
      <c r="X1056" s="52"/>
      <c r="Y1056" s="52"/>
      <c r="Z1056" s="52"/>
      <c r="AA1056" s="52"/>
      <c r="AB1056" s="52"/>
      <c r="AC1056" s="52"/>
      <c r="AD1056" s="52"/>
      <c r="AE1056" s="52"/>
      <c r="AF1056" s="52"/>
      <c r="AG1056" s="52"/>
      <c r="AH1056" s="52"/>
      <c r="AI1056" s="52"/>
      <c r="AJ1056" s="52"/>
      <c r="AK1056" s="52"/>
      <c r="AL1056" s="52"/>
      <c r="AM1056" s="52"/>
      <c r="AN1056" s="52"/>
      <c r="AO1056" s="52"/>
      <c r="AP1056" s="52"/>
      <c r="AQ1056" s="52"/>
      <c r="AR1056" s="52"/>
      <c r="AS1056" s="52"/>
      <c r="AT1056" s="52"/>
      <c r="AU1056" s="52"/>
      <c r="AV1056" s="52"/>
      <c r="AW1056" s="52"/>
      <c r="AX1056" s="52"/>
      <c r="AY1056" s="52"/>
      <c r="AZ1056" s="52"/>
      <c r="BA1056" s="52"/>
      <c r="BB1056" s="52"/>
    </row>
    <row r="1057" spans="1:54">
      <c r="A1057" s="52"/>
      <c r="B1057" s="52"/>
      <c r="C1057" s="52"/>
      <c r="D1057" s="52"/>
      <c r="E1057" s="52"/>
      <c r="F1057" s="52"/>
      <c r="G1057" s="52"/>
      <c r="H1057" s="52"/>
      <c r="I1057" s="52"/>
      <c r="J1057" s="52"/>
      <c r="K1057" s="52"/>
      <c r="L1057" s="52"/>
      <c r="M1057" s="52"/>
      <c r="N1057" s="52"/>
      <c r="O1057" s="52"/>
      <c r="P1057" s="52"/>
      <c r="Q1057" s="52"/>
      <c r="R1057" s="52"/>
      <c r="S1057" s="52"/>
      <c r="T1057" s="52"/>
      <c r="U1057" s="52"/>
      <c r="V1057" s="52"/>
      <c r="W1057" s="52"/>
      <c r="X1057" s="52"/>
      <c r="Y1057" s="52"/>
      <c r="Z1057" s="52"/>
      <c r="AA1057" s="52"/>
      <c r="AB1057" s="52"/>
      <c r="AC1057" s="52"/>
      <c r="AD1057" s="52"/>
      <c r="AE1057" s="52"/>
      <c r="AF1057" s="52"/>
      <c r="AG1057" s="52"/>
      <c r="AH1057" s="52"/>
      <c r="AI1057" s="52"/>
      <c r="AJ1057" s="52"/>
      <c r="AK1057" s="52"/>
      <c r="AL1057" s="52"/>
      <c r="AM1057" s="52"/>
      <c r="AN1057" s="52"/>
      <c r="AO1057" s="52"/>
      <c r="AP1057" s="52"/>
      <c r="AQ1057" s="52"/>
      <c r="AR1057" s="52"/>
      <c r="AS1057" s="52"/>
      <c r="AT1057" s="52"/>
      <c r="AU1057" s="52"/>
      <c r="AV1057" s="52"/>
      <c r="AW1057" s="52"/>
      <c r="AX1057" s="52"/>
      <c r="AY1057" s="52"/>
      <c r="AZ1057" s="52"/>
      <c r="BA1057" s="52"/>
      <c r="BB1057" s="52"/>
    </row>
    <row r="1058" spans="1:54">
      <c r="A1058" s="52"/>
      <c r="B1058" s="52"/>
      <c r="C1058" s="52"/>
      <c r="D1058" s="52"/>
      <c r="E1058" s="52"/>
      <c r="F1058" s="52"/>
      <c r="G1058" s="52"/>
      <c r="H1058" s="52"/>
      <c r="I1058" s="52"/>
      <c r="J1058" s="52"/>
      <c r="K1058" s="52"/>
      <c r="L1058" s="52"/>
      <c r="M1058" s="52"/>
      <c r="N1058" s="52"/>
      <c r="O1058" s="52"/>
      <c r="P1058" s="52"/>
      <c r="Q1058" s="52"/>
      <c r="R1058" s="52"/>
      <c r="S1058" s="52"/>
      <c r="T1058" s="52"/>
      <c r="U1058" s="52"/>
      <c r="V1058" s="52"/>
      <c r="W1058" s="52"/>
      <c r="X1058" s="52"/>
      <c r="Y1058" s="52"/>
      <c r="Z1058" s="52"/>
      <c r="AA1058" s="52"/>
      <c r="AB1058" s="52"/>
      <c r="AC1058" s="52"/>
      <c r="AD1058" s="52"/>
      <c r="AE1058" s="52"/>
      <c r="AF1058" s="52"/>
      <c r="AG1058" s="52"/>
      <c r="AH1058" s="52"/>
      <c r="AI1058" s="52"/>
      <c r="AJ1058" s="52"/>
      <c r="AK1058" s="52"/>
      <c r="AL1058" s="52"/>
      <c r="AM1058" s="52"/>
      <c r="AN1058" s="52"/>
      <c r="AO1058" s="52"/>
      <c r="AP1058" s="52"/>
      <c r="AQ1058" s="52"/>
      <c r="AR1058" s="52"/>
      <c r="AS1058" s="52"/>
      <c r="AT1058" s="52"/>
      <c r="AU1058" s="52"/>
      <c r="AV1058" s="52"/>
      <c r="AW1058" s="52"/>
      <c r="AX1058" s="52"/>
      <c r="AY1058" s="52"/>
      <c r="AZ1058" s="52"/>
      <c r="BA1058" s="52"/>
      <c r="BB1058" s="52"/>
    </row>
    <row r="1059" spans="1:54">
      <c r="A1059" s="52"/>
      <c r="B1059" s="52"/>
      <c r="C1059" s="52"/>
      <c r="D1059" s="52"/>
      <c r="E1059" s="52"/>
      <c r="F1059" s="52"/>
      <c r="G1059" s="52"/>
      <c r="H1059" s="52"/>
      <c r="I1059" s="52"/>
      <c r="J1059" s="52"/>
      <c r="K1059" s="52"/>
      <c r="L1059" s="52"/>
      <c r="M1059" s="52"/>
      <c r="N1059" s="52"/>
      <c r="O1059" s="52"/>
      <c r="P1059" s="52"/>
      <c r="Q1059" s="52"/>
      <c r="R1059" s="52"/>
      <c r="S1059" s="52"/>
      <c r="T1059" s="52"/>
      <c r="U1059" s="52"/>
      <c r="V1059" s="52"/>
      <c r="W1059" s="52"/>
      <c r="X1059" s="52"/>
      <c r="Y1059" s="52"/>
      <c r="Z1059" s="52"/>
      <c r="AA1059" s="52"/>
      <c r="AB1059" s="52"/>
      <c r="AC1059" s="52"/>
      <c r="AD1059" s="52"/>
      <c r="AE1059" s="52"/>
      <c r="AF1059" s="52"/>
      <c r="AG1059" s="52"/>
      <c r="AH1059" s="52"/>
      <c r="AI1059" s="52"/>
      <c r="AJ1059" s="52"/>
      <c r="AK1059" s="52"/>
      <c r="AL1059" s="52"/>
      <c r="AM1059" s="52"/>
      <c r="AN1059" s="52"/>
      <c r="AO1059" s="52"/>
      <c r="AP1059" s="52"/>
      <c r="AQ1059" s="52"/>
      <c r="AR1059" s="52"/>
      <c r="AS1059" s="52"/>
      <c r="AT1059" s="52"/>
      <c r="AU1059" s="52"/>
      <c r="AV1059" s="52"/>
      <c r="AW1059" s="52"/>
      <c r="AX1059" s="52"/>
      <c r="AY1059" s="52"/>
      <c r="AZ1059" s="52"/>
      <c r="BA1059" s="52"/>
      <c r="BB1059" s="52"/>
    </row>
    <row r="1060" spans="1:54">
      <c r="A1060" s="52"/>
      <c r="B1060" s="52"/>
      <c r="C1060" s="52"/>
      <c r="D1060" s="52"/>
      <c r="E1060" s="52"/>
      <c r="F1060" s="52"/>
      <c r="G1060" s="52"/>
      <c r="H1060" s="52"/>
      <c r="I1060" s="52"/>
      <c r="J1060" s="52"/>
      <c r="K1060" s="52"/>
      <c r="L1060" s="52"/>
      <c r="M1060" s="52"/>
      <c r="N1060" s="52"/>
      <c r="O1060" s="52"/>
      <c r="P1060" s="52"/>
      <c r="Q1060" s="52"/>
      <c r="R1060" s="52"/>
      <c r="S1060" s="52"/>
      <c r="T1060" s="52"/>
      <c r="U1060" s="52"/>
      <c r="V1060" s="52"/>
      <c r="W1060" s="52"/>
      <c r="X1060" s="52"/>
      <c r="Y1060" s="52"/>
      <c r="Z1060" s="52"/>
      <c r="AA1060" s="52"/>
      <c r="AB1060" s="52"/>
      <c r="AC1060" s="52"/>
      <c r="AD1060" s="52"/>
      <c r="AE1060" s="52"/>
      <c r="AF1060" s="52"/>
      <c r="AG1060" s="52"/>
      <c r="AH1060" s="52"/>
      <c r="AI1060" s="52"/>
      <c r="AJ1060" s="52"/>
      <c r="AK1060" s="52"/>
      <c r="AL1060" s="52"/>
      <c r="AM1060" s="52"/>
      <c r="AN1060" s="52"/>
      <c r="AO1060" s="52"/>
      <c r="AP1060" s="52"/>
      <c r="AQ1060" s="52"/>
      <c r="AR1060" s="52"/>
      <c r="AS1060" s="52"/>
      <c r="AT1060" s="52"/>
      <c r="AU1060" s="52"/>
      <c r="AV1060" s="52"/>
      <c r="AW1060" s="52"/>
      <c r="AX1060" s="52"/>
      <c r="AY1060" s="52"/>
      <c r="AZ1060" s="52"/>
      <c r="BA1060" s="52"/>
      <c r="BB1060" s="52"/>
    </row>
    <row r="1061" spans="1:54">
      <c r="A1061" s="52"/>
      <c r="B1061" s="52"/>
      <c r="C1061" s="52"/>
      <c r="D1061" s="52"/>
      <c r="E1061" s="52"/>
      <c r="F1061" s="52"/>
      <c r="G1061" s="52"/>
      <c r="H1061" s="52"/>
      <c r="I1061" s="52"/>
      <c r="J1061" s="52"/>
      <c r="K1061" s="52"/>
      <c r="L1061" s="52"/>
      <c r="M1061" s="52"/>
      <c r="N1061" s="52"/>
      <c r="O1061" s="52"/>
      <c r="P1061" s="52"/>
      <c r="Q1061" s="52"/>
      <c r="R1061" s="52"/>
      <c r="S1061" s="52"/>
      <c r="T1061" s="52"/>
      <c r="U1061" s="52"/>
      <c r="V1061" s="52"/>
      <c r="W1061" s="52"/>
      <c r="X1061" s="52"/>
      <c r="Y1061" s="52"/>
      <c r="Z1061" s="52"/>
      <c r="AA1061" s="52"/>
      <c r="AB1061" s="52"/>
      <c r="AC1061" s="52"/>
      <c r="AD1061" s="52"/>
      <c r="AE1061" s="52"/>
      <c r="AF1061" s="52"/>
      <c r="AG1061" s="52"/>
      <c r="AH1061" s="52"/>
      <c r="AI1061" s="52"/>
      <c r="AJ1061" s="52"/>
      <c r="AK1061" s="52"/>
      <c r="AL1061" s="52"/>
      <c r="AM1061" s="52"/>
      <c r="AN1061" s="52"/>
      <c r="AO1061" s="52"/>
      <c r="AP1061" s="52"/>
      <c r="AQ1061" s="52"/>
      <c r="AR1061" s="52"/>
      <c r="AS1061" s="52"/>
      <c r="AT1061" s="52"/>
      <c r="AU1061" s="52"/>
      <c r="AV1061" s="52"/>
      <c r="AW1061" s="52"/>
      <c r="AX1061" s="52"/>
      <c r="AY1061" s="52"/>
      <c r="AZ1061" s="52"/>
      <c r="BA1061" s="52"/>
      <c r="BB1061" s="52"/>
    </row>
    <row r="1062" spans="1:54">
      <c r="A1062" s="52"/>
      <c r="B1062" s="52"/>
      <c r="C1062" s="52"/>
      <c r="D1062" s="52"/>
      <c r="E1062" s="52"/>
      <c r="F1062" s="52"/>
      <c r="G1062" s="52"/>
      <c r="H1062" s="52"/>
      <c r="I1062" s="52"/>
      <c r="J1062" s="52"/>
      <c r="K1062" s="52"/>
      <c r="L1062" s="52"/>
      <c r="M1062" s="52"/>
      <c r="N1062" s="52"/>
      <c r="O1062" s="52"/>
      <c r="P1062" s="52"/>
      <c r="Q1062" s="52"/>
      <c r="R1062" s="52"/>
      <c r="S1062" s="52"/>
      <c r="T1062" s="52"/>
      <c r="U1062" s="52"/>
      <c r="V1062" s="52"/>
      <c r="W1062" s="52"/>
      <c r="X1062" s="52"/>
      <c r="Y1062" s="52"/>
      <c r="Z1062" s="52"/>
      <c r="AA1062" s="52"/>
      <c r="AB1062" s="52"/>
      <c r="AC1062" s="52"/>
      <c r="AD1062" s="52"/>
      <c r="AE1062" s="52"/>
      <c r="AF1062" s="52"/>
      <c r="AG1062" s="52"/>
      <c r="AH1062" s="52"/>
      <c r="AI1062" s="52"/>
      <c r="AJ1062" s="52"/>
      <c r="AK1062" s="52"/>
      <c r="AL1062" s="52"/>
      <c r="AM1062" s="52"/>
      <c r="AN1062" s="52"/>
      <c r="AO1062" s="52"/>
      <c r="AP1062" s="52"/>
      <c r="AQ1062" s="52"/>
      <c r="AR1062" s="52"/>
      <c r="AS1062" s="52"/>
      <c r="AT1062" s="52"/>
      <c r="AU1062" s="52"/>
      <c r="AV1062" s="52"/>
      <c r="AW1062" s="52"/>
      <c r="AX1062" s="52"/>
      <c r="AY1062" s="52"/>
      <c r="AZ1062" s="52"/>
      <c r="BA1062" s="52"/>
      <c r="BB1062" s="52"/>
    </row>
    <row r="1063" spans="1:54">
      <c r="A1063" s="52"/>
      <c r="B1063" s="52"/>
      <c r="C1063" s="52"/>
      <c r="D1063" s="52"/>
      <c r="E1063" s="52"/>
      <c r="F1063" s="52"/>
      <c r="G1063" s="52"/>
      <c r="H1063" s="52"/>
      <c r="I1063" s="52"/>
      <c r="J1063" s="52"/>
      <c r="K1063" s="52"/>
      <c r="L1063" s="52"/>
      <c r="M1063" s="52"/>
      <c r="N1063" s="52"/>
      <c r="O1063" s="52"/>
      <c r="P1063" s="52"/>
      <c r="Q1063" s="52"/>
      <c r="R1063" s="52"/>
      <c r="S1063" s="52"/>
      <c r="T1063" s="52"/>
      <c r="U1063" s="52"/>
      <c r="V1063" s="52"/>
      <c r="W1063" s="52"/>
      <c r="X1063" s="52"/>
      <c r="Y1063" s="52"/>
      <c r="Z1063" s="52"/>
      <c r="AA1063" s="52"/>
      <c r="AB1063" s="52"/>
      <c r="AC1063" s="52"/>
      <c r="AD1063" s="52"/>
      <c r="AE1063" s="52"/>
      <c r="AF1063" s="52"/>
      <c r="AG1063" s="52"/>
      <c r="AH1063" s="52"/>
      <c r="AI1063" s="52"/>
      <c r="AJ1063" s="52"/>
      <c r="AK1063" s="52"/>
      <c r="AL1063" s="52"/>
      <c r="AM1063" s="52"/>
      <c r="AN1063" s="52"/>
      <c r="AO1063" s="52"/>
      <c r="AP1063" s="52"/>
      <c r="AQ1063" s="52"/>
      <c r="AR1063" s="52"/>
      <c r="AS1063" s="52"/>
      <c r="AT1063" s="52"/>
      <c r="AU1063" s="52"/>
      <c r="AV1063" s="52"/>
      <c r="AW1063" s="52"/>
      <c r="AX1063" s="52"/>
      <c r="AY1063" s="52"/>
      <c r="AZ1063" s="52"/>
      <c r="BA1063" s="52"/>
      <c r="BB1063" s="52"/>
    </row>
    <row r="1064" spans="1:54">
      <c r="A1064" s="52"/>
      <c r="B1064" s="52"/>
      <c r="C1064" s="52"/>
      <c r="D1064" s="52"/>
      <c r="E1064" s="52"/>
      <c r="F1064" s="52"/>
      <c r="G1064" s="52"/>
      <c r="H1064" s="52"/>
      <c r="I1064" s="52"/>
      <c r="J1064" s="52"/>
      <c r="K1064" s="52"/>
      <c r="L1064" s="52"/>
      <c r="M1064" s="52"/>
      <c r="N1064" s="52"/>
      <c r="O1064" s="52"/>
      <c r="P1064" s="52"/>
      <c r="Q1064" s="52"/>
      <c r="R1064" s="52"/>
      <c r="S1064" s="52"/>
      <c r="T1064" s="52"/>
      <c r="U1064" s="52"/>
      <c r="V1064" s="52"/>
      <c r="W1064" s="52"/>
      <c r="X1064" s="52"/>
      <c r="Y1064" s="52"/>
      <c r="Z1064" s="52"/>
      <c r="AA1064" s="52"/>
      <c r="AB1064" s="52"/>
      <c r="AC1064" s="52"/>
      <c r="AD1064" s="52"/>
      <c r="AE1064" s="52"/>
      <c r="AF1064" s="52"/>
      <c r="AG1064" s="52"/>
      <c r="AH1064" s="52"/>
      <c r="AI1064" s="52"/>
      <c r="AJ1064" s="52"/>
      <c r="AK1064" s="52"/>
      <c r="AL1064" s="52"/>
      <c r="AM1064" s="52"/>
      <c r="AN1064" s="52"/>
      <c r="AO1064" s="52"/>
      <c r="AP1064" s="52"/>
      <c r="AQ1064" s="52"/>
      <c r="AR1064" s="52"/>
      <c r="AS1064" s="52"/>
      <c r="AT1064" s="52"/>
      <c r="AU1064" s="52"/>
      <c r="AV1064" s="52"/>
      <c r="AW1064" s="52"/>
      <c r="AX1064" s="52"/>
      <c r="AY1064" s="52"/>
      <c r="AZ1064" s="52"/>
      <c r="BA1064" s="52"/>
      <c r="BB1064" s="52"/>
    </row>
    <row r="1065" spans="1:54">
      <c r="A1065" s="52"/>
      <c r="B1065" s="52"/>
      <c r="C1065" s="52"/>
      <c r="D1065" s="52"/>
      <c r="E1065" s="52"/>
      <c r="F1065" s="52"/>
      <c r="G1065" s="52"/>
      <c r="H1065" s="52"/>
      <c r="I1065" s="52"/>
      <c r="J1065" s="52"/>
      <c r="K1065" s="52"/>
      <c r="L1065" s="52"/>
      <c r="M1065" s="52"/>
      <c r="N1065" s="52"/>
      <c r="O1065" s="52"/>
      <c r="P1065" s="52"/>
      <c r="Q1065" s="52"/>
      <c r="R1065" s="52"/>
      <c r="S1065" s="52"/>
      <c r="T1065" s="52"/>
      <c r="U1065" s="52"/>
      <c r="V1065" s="52"/>
      <c r="W1065" s="52"/>
      <c r="X1065" s="52"/>
      <c r="Y1065" s="52"/>
      <c r="Z1065" s="52"/>
      <c r="AA1065" s="52"/>
      <c r="AB1065" s="52"/>
      <c r="AC1065" s="52"/>
      <c r="AD1065" s="52"/>
      <c r="AE1065" s="52"/>
      <c r="AF1065" s="52"/>
      <c r="AG1065" s="52"/>
      <c r="AH1065" s="52"/>
      <c r="AI1065" s="52"/>
      <c r="AJ1065" s="52"/>
      <c r="AK1065" s="52"/>
      <c r="AL1065" s="52"/>
      <c r="AM1065" s="52"/>
      <c r="AN1065" s="52"/>
      <c r="AO1065" s="52"/>
      <c r="AP1065" s="52"/>
      <c r="AQ1065" s="52"/>
      <c r="AR1065" s="52"/>
      <c r="AS1065" s="52"/>
      <c r="AT1065" s="52"/>
      <c r="AU1065" s="52"/>
      <c r="AV1065" s="52"/>
      <c r="AW1065" s="52"/>
      <c r="AX1065" s="52"/>
      <c r="AY1065" s="52"/>
      <c r="AZ1065" s="52"/>
      <c r="BA1065" s="52"/>
      <c r="BB1065" s="52"/>
    </row>
    <row r="1066" spans="1:54">
      <c r="A1066" s="52"/>
      <c r="B1066" s="52"/>
      <c r="C1066" s="52"/>
      <c r="D1066" s="52"/>
      <c r="E1066" s="52"/>
      <c r="F1066" s="52"/>
      <c r="G1066" s="52"/>
      <c r="H1066" s="52"/>
      <c r="I1066" s="52"/>
      <c r="J1066" s="52"/>
      <c r="K1066" s="52"/>
      <c r="L1066" s="52"/>
      <c r="M1066" s="52"/>
      <c r="N1066" s="52"/>
      <c r="O1066" s="52"/>
      <c r="P1066" s="52"/>
      <c r="Q1066" s="52"/>
      <c r="R1066" s="52"/>
      <c r="S1066" s="52"/>
      <c r="T1066" s="52"/>
      <c r="U1066" s="52"/>
      <c r="V1066" s="52"/>
      <c r="W1066" s="52"/>
      <c r="X1066" s="52"/>
      <c r="Y1066" s="52"/>
      <c r="Z1066" s="52"/>
      <c r="AA1066" s="52"/>
      <c r="AB1066" s="52"/>
      <c r="AC1066" s="52"/>
      <c r="AD1066" s="52"/>
      <c r="AE1066" s="52"/>
      <c r="AF1066" s="52"/>
      <c r="AG1066" s="52"/>
      <c r="AH1066" s="52"/>
      <c r="AI1066" s="52"/>
      <c r="AJ1066" s="52"/>
      <c r="AK1066" s="52"/>
      <c r="AL1066" s="52"/>
      <c r="AM1066" s="52"/>
      <c r="AN1066" s="52"/>
      <c r="AO1066" s="52"/>
      <c r="AP1066" s="52"/>
      <c r="AQ1066" s="52"/>
      <c r="AR1066" s="52"/>
      <c r="AS1066" s="52"/>
      <c r="AT1066" s="52"/>
      <c r="AU1066" s="52"/>
      <c r="AV1066" s="52"/>
      <c r="AW1066" s="52"/>
      <c r="AX1066" s="52"/>
      <c r="AY1066" s="52"/>
      <c r="AZ1066" s="52"/>
      <c r="BA1066" s="52"/>
      <c r="BB1066" s="52"/>
    </row>
    <row r="1067" spans="1:54">
      <c r="A1067" s="52"/>
      <c r="B1067" s="52"/>
      <c r="C1067" s="52"/>
      <c r="D1067" s="52"/>
      <c r="E1067" s="52"/>
      <c r="F1067" s="52"/>
      <c r="G1067" s="52"/>
      <c r="H1067" s="52"/>
      <c r="I1067" s="52"/>
      <c r="J1067" s="52"/>
      <c r="K1067" s="52"/>
      <c r="L1067" s="52"/>
      <c r="M1067" s="52"/>
      <c r="N1067" s="52"/>
      <c r="O1067" s="52"/>
      <c r="P1067" s="52"/>
      <c r="Q1067" s="52"/>
      <c r="R1067" s="52"/>
      <c r="S1067" s="52"/>
      <c r="T1067" s="52"/>
      <c r="U1067" s="52"/>
      <c r="V1067" s="52"/>
      <c r="W1067" s="52"/>
      <c r="X1067" s="52"/>
      <c r="Y1067" s="52"/>
      <c r="Z1067" s="52"/>
      <c r="AA1067" s="52"/>
      <c r="AB1067" s="52"/>
      <c r="AC1067" s="52"/>
      <c r="AD1067" s="52"/>
      <c r="AE1067" s="52"/>
      <c r="AF1067" s="52"/>
      <c r="AG1067" s="52"/>
      <c r="AH1067" s="52"/>
      <c r="AI1067" s="52"/>
      <c r="AJ1067" s="52"/>
      <c r="AK1067" s="52"/>
      <c r="AL1067" s="52"/>
      <c r="AM1067" s="52"/>
      <c r="AN1067" s="52"/>
      <c r="AO1067" s="52"/>
      <c r="AP1067" s="52"/>
      <c r="AQ1067" s="52"/>
      <c r="AR1067" s="52"/>
      <c r="AS1067" s="52"/>
      <c r="AT1067" s="52"/>
      <c r="AU1067" s="52"/>
      <c r="AV1067" s="52"/>
      <c r="AW1067" s="52"/>
      <c r="AX1067" s="52"/>
      <c r="AY1067" s="52"/>
      <c r="AZ1067" s="52"/>
      <c r="BA1067" s="52"/>
      <c r="BB1067" s="52"/>
    </row>
    <row r="1068" spans="1:54">
      <c r="A1068" s="52"/>
      <c r="B1068" s="52"/>
      <c r="C1068" s="52"/>
      <c r="D1068" s="52"/>
      <c r="E1068" s="52"/>
      <c r="F1068" s="52"/>
      <c r="G1068" s="52"/>
      <c r="H1068" s="52"/>
      <c r="I1068" s="52"/>
      <c r="J1068" s="52"/>
      <c r="K1068" s="52"/>
      <c r="L1068" s="52"/>
      <c r="M1068" s="52"/>
      <c r="N1068" s="52"/>
      <c r="O1068" s="52"/>
      <c r="P1068" s="52"/>
      <c r="Q1068" s="52"/>
      <c r="R1068" s="52"/>
      <c r="S1068" s="52"/>
      <c r="T1068" s="52"/>
      <c r="U1068" s="52"/>
      <c r="V1068" s="52"/>
      <c r="W1068" s="52"/>
      <c r="X1068" s="52"/>
      <c r="Y1068" s="52"/>
      <c r="Z1068" s="52"/>
      <c r="AA1068" s="52"/>
      <c r="AB1068" s="52"/>
      <c r="AC1068" s="52"/>
      <c r="AD1068" s="52"/>
      <c r="AE1068" s="52"/>
      <c r="AF1068" s="52"/>
      <c r="AG1068" s="52"/>
      <c r="AH1068" s="52"/>
      <c r="AI1068" s="52"/>
      <c r="AJ1068" s="52"/>
      <c r="AK1068" s="52"/>
      <c r="AL1068" s="52"/>
      <c r="AM1068" s="52"/>
      <c r="AN1068" s="52"/>
      <c r="AO1068" s="52"/>
      <c r="AP1068" s="52"/>
      <c r="AQ1068" s="52"/>
      <c r="AR1068" s="52"/>
      <c r="AS1068" s="52"/>
      <c r="AT1068" s="52"/>
      <c r="AU1068" s="52"/>
      <c r="AV1068" s="52"/>
      <c r="AW1068" s="52"/>
      <c r="AX1068" s="52"/>
      <c r="AY1068" s="52"/>
      <c r="AZ1068" s="52"/>
      <c r="BA1068" s="52"/>
      <c r="BB1068" s="52"/>
    </row>
    <row r="1069" spans="1:54">
      <c r="A1069" s="52"/>
      <c r="B1069" s="52"/>
      <c r="C1069" s="52"/>
      <c r="D1069" s="52"/>
      <c r="E1069" s="52"/>
      <c r="F1069" s="52"/>
      <c r="G1069" s="52"/>
      <c r="H1069" s="52"/>
      <c r="I1069" s="52"/>
      <c r="J1069" s="52"/>
      <c r="K1069" s="52"/>
      <c r="L1069" s="52"/>
      <c r="M1069" s="52"/>
      <c r="N1069" s="52"/>
      <c r="O1069" s="52"/>
      <c r="P1069" s="52"/>
      <c r="Q1069" s="52"/>
      <c r="R1069" s="52"/>
      <c r="S1069" s="52"/>
      <c r="T1069" s="52"/>
      <c r="U1069" s="52"/>
      <c r="V1069" s="52"/>
      <c r="W1069" s="52"/>
      <c r="X1069" s="52"/>
      <c r="Y1069" s="52"/>
      <c r="Z1069" s="52"/>
      <c r="AA1069" s="52"/>
      <c r="AB1069" s="52"/>
      <c r="AC1069" s="52"/>
      <c r="AD1069" s="52"/>
      <c r="AE1069" s="52"/>
      <c r="AF1069" s="52"/>
      <c r="AG1069" s="52"/>
      <c r="AH1069" s="52"/>
      <c r="AI1069" s="52"/>
      <c r="AJ1069" s="52"/>
      <c r="AK1069" s="52"/>
      <c r="AL1069" s="52"/>
      <c r="AM1069" s="52"/>
      <c r="AN1069" s="52"/>
      <c r="AO1069" s="52"/>
      <c r="AP1069" s="52"/>
      <c r="AQ1069" s="52"/>
      <c r="AR1069" s="52"/>
      <c r="AS1069" s="52"/>
      <c r="AT1069" s="52"/>
      <c r="AU1069" s="52"/>
      <c r="AV1069" s="52"/>
      <c r="AW1069" s="52"/>
      <c r="AX1069" s="52"/>
      <c r="AY1069" s="52"/>
      <c r="AZ1069" s="52"/>
      <c r="BA1069" s="52"/>
      <c r="BB1069" s="52"/>
    </row>
    <row r="1070" spans="1:54">
      <c r="A1070" s="52"/>
      <c r="B1070" s="52"/>
      <c r="C1070" s="52"/>
      <c r="D1070" s="52"/>
      <c r="E1070" s="52"/>
      <c r="F1070" s="52"/>
      <c r="G1070" s="52"/>
      <c r="H1070" s="52"/>
      <c r="I1070" s="52"/>
      <c r="J1070" s="52"/>
      <c r="K1070" s="52"/>
      <c r="L1070" s="52"/>
      <c r="M1070" s="52"/>
      <c r="N1070" s="52"/>
      <c r="O1070" s="52"/>
      <c r="P1070" s="52"/>
      <c r="Q1070" s="52"/>
      <c r="R1070" s="52"/>
      <c r="S1070" s="52"/>
      <c r="T1070" s="52"/>
      <c r="U1070" s="52"/>
      <c r="V1070" s="52"/>
      <c r="W1070" s="52"/>
      <c r="X1070" s="52"/>
      <c r="Y1070" s="52"/>
      <c r="Z1070" s="52"/>
      <c r="AA1070" s="52"/>
      <c r="AB1070" s="52"/>
      <c r="AC1070" s="52"/>
      <c r="AD1070" s="52"/>
      <c r="AE1070" s="52"/>
      <c r="AF1070" s="52"/>
      <c r="AG1070" s="52"/>
      <c r="AH1070" s="52"/>
      <c r="AI1070" s="52"/>
      <c r="AJ1070" s="52"/>
      <c r="AK1070" s="52"/>
      <c r="AL1070" s="52"/>
      <c r="AM1070" s="52"/>
      <c r="AN1070" s="52"/>
      <c r="AO1070" s="52"/>
      <c r="AP1070" s="52"/>
      <c r="AQ1070" s="52"/>
      <c r="AR1070" s="52"/>
      <c r="AS1070" s="52"/>
      <c r="AT1070" s="52"/>
      <c r="AU1070" s="52"/>
      <c r="AV1070" s="52"/>
      <c r="AW1070" s="52"/>
      <c r="AX1070" s="52"/>
      <c r="AY1070" s="52"/>
      <c r="AZ1070" s="52"/>
      <c r="BA1070" s="52"/>
      <c r="BB1070" s="52"/>
    </row>
    <row r="1071" spans="1:54">
      <c r="A1071" s="52"/>
      <c r="B1071" s="52"/>
      <c r="C1071" s="52"/>
      <c r="D1071" s="52"/>
      <c r="E1071" s="52"/>
      <c r="F1071" s="52"/>
      <c r="G1071" s="52"/>
      <c r="H1071" s="52"/>
      <c r="I1071" s="52"/>
      <c r="J1071" s="52"/>
      <c r="K1071" s="52"/>
      <c r="L1071" s="52"/>
      <c r="M1071" s="52"/>
      <c r="N1071" s="52"/>
      <c r="O1071" s="52"/>
      <c r="P1071" s="52"/>
      <c r="Q1071" s="52"/>
      <c r="R1071" s="52"/>
      <c r="S1071" s="52"/>
      <c r="T1071" s="52"/>
      <c r="U1071" s="52"/>
      <c r="V1071" s="52"/>
      <c r="W1071" s="52"/>
      <c r="X1071" s="52"/>
      <c r="Y1071" s="52"/>
      <c r="Z1071" s="52"/>
      <c r="AA1071" s="52"/>
      <c r="AB1071" s="52"/>
      <c r="AC1071" s="52"/>
      <c r="AD1071" s="52"/>
      <c r="AE1071" s="52"/>
      <c r="AF1071" s="52"/>
      <c r="AG1071" s="52"/>
      <c r="AH1071" s="52"/>
      <c r="AI1071" s="52"/>
      <c r="AJ1071" s="52"/>
      <c r="AK1071" s="52"/>
      <c r="AL1071" s="52"/>
      <c r="AM1071" s="52"/>
      <c r="AN1071" s="52"/>
      <c r="AO1071" s="52"/>
      <c r="AP1071" s="52"/>
      <c r="AQ1071" s="52"/>
      <c r="AR1071" s="52"/>
      <c r="AS1071" s="52"/>
      <c r="AT1071" s="52"/>
      <c r="AU1071" s="52"/>
      <c r="AV1071" s="52"/>
      <c r="AW1071" s="52"/>
      <c r="AX1071" s="52"/>
      <c r="AY1071" s="52"/>
      <c r="AZ1071" s="52"/>
      <c r="BA1071" s="52"/>
      <c r="BB1071" s="52"/>
    </row>
    <row r="1072" spans="1:54">
      <c r="A1072" s="52"/>
      <c r="B1072" s="52"/>
      <c r="C1072" s="52"/>
      <c r="D1072" s="52"/>
      <c r="E1072" s="52"/>
      <c r="F1072" s="52"/>
      <c r="G1072" s="52"/>
      <c r="H1072" s="52"/>
      <c r="I1072" s="52"/>
      <c r="J1072" s="52"/>
      <c r="K1072" s="52"/>
      <c r="L1072" s="52"/>
      <c r="M1072" s="52"/>
      <c r="N1072" s="52"/>
      <c r="O1072" s="52"/>
      <c r="P1072" s="52"/>
      <c r="Q1072" s="52"/>
      <c r="R1072" s="52"/>
      <c r="S1072" s="52"/>
      <c r="T1072" s="52"/>
      <c r="U1072" s="52"/>
      <c r="V1072" s="52"/>
      <c r="W1072" s="52"/>
      <c r="X1072" s="52"/>
      <c r="Y1072" s="52"/>
      <c r="Z1072" s="52"/>
      <c r="AA1072" s="52"/>
      <c r="AB1072" s="52"/>
      <c r="AC1072" s="52"/>
      <c r="AD1072" s="52"/>
      <c r="AE1072" s="52"/>
      <c r="AF1072" s="52"/>
      <c r="AG1072" s="52"/>
      <c r="AH1072" s="52"/>
      <c r="AI1072" s="52"/>
      <c r="AJ1072" s="52"/>
      <c r="AK1072" s="52"/>
      <c r="AL1072" s="52"/>
      <c r="AM1072" s="52"/>
      <c r="AN1072" s="52"/>
      <c r="AO1072" s="52"/>
      <c r="AP1072" s="52"/>
      <c r="AQ1072" s="52"/>
      <c r="AR1072" s="52"/>
      <c r="AS1072" s="52"/>
      <c r="AT1072" s="52"/>
      <c r="AU1072" s="52"/>
      <c r="AV1072" s="52"/>
      <c r="AW1072" s="52"/>
      <c r="AX1072" s="52"/>
      <c r="AY1072" s="52"/>
      <c r="AZ1072" s="52"/>
      <c r="BA1072" s="52"/>
      <c r="BB1072" s="52"/>
    </row>
    <row r="1073" spans="1:54">
      <c r="A1073" s="52"/>
      <c r="B1073" s="52"/>
      <c r="C1073" s="52"/>
      <c r="D1073" s="52"/>
      <c r="E1073" s="52"/>
      <c r="F1073" s="52"/>
      <c r="G1073" s="52"/>
      <c r="H1073" s="52"/>
      <c r="I1073" s="52"/>
      <c r="J1073" s="52"/>
      <c r="K1073" s="52"/>
      <c r="L1073" s="52"/>
      <c r="M1073" s="52"/>
      <c r="N1073" s="52"/>
      <c r="O1073" s="52"/>
      <c r="P1073" s="52"/>
      <c r="Q1073" s="52"/>
      <c r="R1073" s="52"/>
      <c r="S1073" s="52"/>
      <c r="T1073" s="52"/>
      <c r="U1073" s="52"/>
      <c r="V1073" s="52"/>
      <c r="W1073" s="52"/>
      <c r="X1073" s="52"/>
      <c r="Y1073" s="52"/>
      <c r="Z1073" s="52"/>
      <c r="AA1073" s="52"/>
      <c r="AB1073" s="52"/>
      <c r="AC1073" s="52"/>
      <c r="AD1073" s="52"/>
      <c r="AE1073" s="52"/>
      <c r="AF1073" s="52"/>
      <c r="AG1073" s="52"/>
      <c r="AH1073" s="52"/>
      <c r="AI1073" s="52"/>
      <c r="AJ1073" s="52"/>
      <c r="AK1073" s="52"/>
      <c r="AL1073" s="52"/>
      <c r="AM1073" s="52"/>
      <c r="AN1073" s="52"/>
      <c r="AO1073" s="52"/>
      <c r="AP1073" s="52"/>
      <c r="AQ1073" s="52"/>
      <c r="AR1073" s="52"/>
      <c r="AS1073" s="52"/>
      <c r="AT1073" s="52"/>
      <c r="AU1073" s="52"/>
      <c r="AV1073" s="52"/>
      <c r="AW1073" s="52"/>
      <c r="AX1073" s="52"/>
      <c r="AY1073" s="52"/>
      <c r="AZ1073" s="52"/>
      <c r="BA1073" s="52"/>
      <c r="BB1073" s="52"/>
    </row>
    <row r="1074" spans="1:54">
      <c r="A1074" s="52"/>
      <c r="B1074" s="52"/>
      <c r="C1074" s="52"/>
      <c r="D1074" s="52"/>
      <c r="E1074" s="52"/>
      <c r="F1074" s="52"/>
      <c r="G1074" s="52"/>
      <c r="H1074" s="52"/>
      <c r="I1074" s="52"/>
      <c r="J1074" s="52"/>
      <c r="K1074" s="52"/>
      <c r="L1074" s="52"/>
      <c r="M1074" s="52"/>
      <c r="N1074" s="52"/>
      <c r="O1074" s="52"/>
      <c r="P1074" s="52"/>
      <c r="Q1074" s="52"/>
      <c r="R1074" s="52"/>
      <c r="S1074" s="52"/>
      <c r="T1074" s="52"/>
      <c r="U1074" s="52"/>
      <c r="V1074" s="52"/>
      <c r="W1074" s="52"/>
      <c r="X1074" s="52"/>
      <c r="Y1074" s="52"/>
      <c r="Z1074" s="52"/>
      <c r="AA1074" s="52"/>
      <c r="AB1074" s="52"/>
      <c r="AC1074" s="52"/>
      <c r="AD1074" s="52"/>
      <c r="AE1074" s="52"/>
      <c r="AF1074" s="52"/>
      <c r="AG1074" s="52"/>
      <c r="AH1074" s="52"/>
      <c r="AI1074" s="52"/>
      <c r="AJ1074" s="52"/>
      <c r="AK1074" s="52"/>
      <c r="AL1074" s="52"/>
      <c r="AM1074" s="52"/>
      <c r="AN1074" s="52"/>
      <c r="AO1074" s="52"/>
      <c r="AP1074" s="52"/>
      <c r="AQ1074" s="52"/>
      <c r="AR1074" s="52"/>
      <c r="AS1074" s="52"/>
      <c r="AT1074" s="52"/>
      <c r="AU1074" s="52"/>
      <c r="AV1074" s="52"/>
      <c r="AW1074" s="52"/>
      <c r="AX1074" s="52"/>
      <c r="AY1074" s="52"/>
      <c r="AZ1074" s="52"/>
      <c r="BA1074" s="52"/>
      <c r="BB1074" s="52"/>
    </row>
    <row r="1075" spans="1:54">
      <c r="A1075" s="52"/>
      <c r="B1075" s="52"/>
      <c r="C1075" s="52"/>
      <c r="D1075" s="52"/>
      <c r="E1075" s="52"/>
      <c r="F1075" s="52"/>
      <c r="G1075" s="52"/>
      <c r="H1075" s="52"/>
      <c r="I1075" s="52"/>
      <c r="J1075" s="52"/>
      <c r="K1075" s="52"/>
      <c r="L1075" s="52"/>
      <c r="M1075" s="52"/>
      <c r="N1075" s="52"/>
      <c r="O1075" s="52"/>
      <c r="P1075" s="52"/>
      <c r="Q1075" s="52"/>
      <c r="R1075" s="52"/>
      <c r="S1075" s="52"/>
      <c r="T1075" s="52"/>
      <c r="U1075" s="52"/>
      <c r="V1075" s="52"/>
      <c r="W1075" s="52"/>
      <c r="X1075" s="52"/>
      <c r="Y1075" s="52"/>
      <c r="Z1075" s="52"/>
      <c r="AA1075" s="52"/>
      <c r="AB1075" s="52"/>
      <c r="AC1075" s="52"/>
      <c r="AD1075" s="52"/>
      <c r="AE1075" s="52"/>
      <c r="AF1075" s="52"/>
      <c r="AG1075" s="52"/>
      <c r="AH1075" s="52"/>
      <c r="AI1075" s="52"/>
      <c r="AJ1075" s="52"/>
      <c r="AK1075" s="52"/>
      <c r="AL1075" s="52"/>
      <c r="AM1075" s="52"/>
      <c r="AN1075" s="52"/>
      <c r="AO1075" s="52"/>
      <c r="AP1075" s="52"/>
      <c r="AQ1075" s="52"/>
      <c r="AR1075" s="52"/>
      <c r="AS1075" s="52"/>
      <c r="AT1075" s="52"/>
      <c r="AU1075" s="52"/>
      <c r="AV1075" s="52"/>
      <c r="AW1075" s="52"/>
      <c r="AX1075" s="52"/>
      <c r="AY1075" s="52"/>
      <c r="AZ1075" s="52"/>
      <c r="BA1075" s="52"/>
      <c r="BB1075" s="52"/>
    </row>
    <row r="1076" spans="1:54">
      <c r="A1076" s="52"/>
      <c r="B1076" s="52"/>
      <c r="C1076" s="52"/>
      <c r="D1076" s="52"/>
      <c r="E1076" s="52"/>
      <c r="F1076" s="52"/>
      <c r="G1076" s="52"/>
      <c r="H1076" s="52"/>
      <c r="I1076" s="52"/>
      <c r="J1076" s="52"/>
      <c r="K1076" s="52"/>
      <c r="L1076" s="52"/>
      <c r="M1076" s="52"/>
      <c r="N1076" s="52"/>
      <c r="O1076" s="52"/>
      <c r="P1076" s="52"/>
      <c r="Q1076" s="52"/>
      <c r="R1076" s="52"/>
      <c r="S1076" s="52"/>
      <c r="T1076" s="52"/>
      <c r="U1076" s="52"/>
      <c r="V1076" s="52"/>
      <c r="W1076" s="52"/>
      <c r="X1076" s="52"/>
      <c r="Y1076" s="52"/>
      <c r="Z1076" s="52"/>
      <c r="AA1076" s="52"/>
      <c r="AB1076" s="52"/>
      <c r="AC1076" s="52"/>
      <c r="AD1076" s="52"/>
      <c r="AE1076" s="52"/>
      <c r="AF1076" s="52"/>
      <c r="AG1076" s="52"/>
      <c r="AH1076" s="52"/>
      <c r="AI1076" s="52"/>
      <c r="AJ1076" s="52"/>
      <c r="AK1076" s="52"/>
      <c r="AL1076" s="52"/>
      <c r="AM1076" s="52"/>
      <c r="AN1076" s="52"/>
      <c r="AO1076" s="52"/>
      <c r="AP1076" s="52"/>
      <c r="AQ1076" s="52"/>
      <c r="AR1076" s="52"/>
      <c r="AS1076" s="52"/>
      <c r="AT1076" s="52"/>
      <c r="AU1076" s="52"/>
      <c r="AV1076" s="52"/>
      <c r="AW1076" s="52"/>
      <c r="AX1076" s="52"/>
      <c r="AY1076" s="52"/>
      <c r="AZ1076" s="52"/>
      <c r="BA1076" s="52"/>
      <c r="BB1076" s="52"/>
    </row>
    <row r="1077" spans="1:54">
      <c r="A1077" s="52"/>
      <c r="B1077" s="52"/>
      <c r="C1077" s="52"/>
      <c r="D1077" s="52"/>
      <c r="E1077" s="52"/>
      <c r="F1077" s="52"/>
      <c r="G1077" s="52"/>
      <c r="H1077" s="52"/>
      <c r="I1077" s="52"/>
      <c r="J1077" s="52"/>
      <c r="K1077" s="52"/>
      <c r="L1077" s="52"/>
      <c r="M1077" s="52"/>
      <c r="N1077" s="52"/>
      <c r="O1077" s="52"/>
      <c r="P1077" s="52"/>
      <c r="Q1077" s="52"/>
      <c r="R1077" s="52"/>
      <c r="S1077" s="52"/>
      <c r="T1077" s="52"/>
      <c r="U1077" s="52"/>
      <c r="V1077" s="52"/>
      <c r="W1077" s="52"/>
      <c r="X1077" s="52"/>
      <c r="Y1077" s="52"/>
      <c r="Z1077" s="52"/>
      <c r="AA1077" s="52"/>
      <c r="AB1077" s="52"/>
      <c r="AC1077" s="52"/>
      <c r="AD1077" s="52"/>
      <c r="AE1077" s="52"/>
      <c r="AF1077" s="52"/>
      <c r="AG1077" s="52"/>
      <c r="AH1077" s="52"/>
      <c r="AI1077" s="52"/>
      <c r="AJ1077" s="52"/>
      <c r="AK1077" s="52"/>
      <c r="AL1077" s="52"/>
      <c r="AM1077" s="52"/>
      <c r="AN1077" s="52"/>
      <c r="AO1077" s="52"/>
      <c r="AP1077" s="52"/>
      <c r="AQ1077" s="52"/>
      <c r="AR1077" s="52"/>
      <c r="AS1077" s="52"/>
      <c r="AT1077" s="52"/>
      <c r="AU1077" s="52"/>
      <c r="AV1077" s="52"/>
      <c r="AW1077" s="52"/>
      <c r="AX1077" s="52"/>
      <c r="AY1077" s="52"/>
      <c r="AZ1077" s="52"/>
      <c r="BA1077" s="52"/>
      <c r="BB1077" s="52"/>
    </row>
    <row r="1078" spans="1:54">
      <c r="A1078" s="52"/>
      <c r="B1078" s="52"/>
      <c r="C1078" s="52"/>
      <c r="D1078" s="52"/>
      <c r="E1078" s="52"/>
      <c r="F1078" s="52"/>
      <c r="G1078" s="52"/>
      <c r="H1078" s="52"/>
      <c r="I1078" s="52"/>
      <c r="J1078" s="52"/>
      <c r="K1078" s="52"/>
      <c r="L1078" s="52"/>
      <c r="M1078" s="52"/>
      <c r="N1078" s="52"/>
      <c r="O1078" s="52"/>
      <c r="P1078" s="52"/>
      <c r="Q1078" s="52"/>
      <c r="R1078" s="52"/>
      <c r="S1078" s="52"/>
      <c r="T1078" s="52"/>
      <c r="U1078" s="52"/>
      <c r="V1078" s="52"/>
      <c r="W1078" s="52"/>
      <c r="X1078" s="52"/>
      <c r="Y1078" s="52"/>
      <c r="Z1078" s="52"/>
      <c r="AA1078" s="52"/>
      <c r="AB1078" s="52"/>
      <c r="AC1078" s="52"/>
      <c r="AD1078" s="52"/>
      <c r="AE1078" s="52"/>
      <c r="AF1078" s="52"/>
      <c r="AG1078" s="52"/>
      <c r="AH1078" s="52"/>
      <c r="AI1078" s="52"/>
      <c r="AJ1078" s="52"/>
      <c r="AK1078" s="52"/>
      <c r="AL1078" s="52"/>
      <c r="AM1078" s="52"/>
      <c r="AN1078" s="52"/>
      <c r="AO1078" s="52"/>
      <c r="AP1078" s="52"/>
      <c r="AQ1078" s="52"/>
      <c r="AR1078" s="52"/>
      <c r="AS1078" s="52"/>
      <c r="AT1078" s="52"/>
      <c r="AU1078" s="52"/>
      <c r="AV1078" s="52"/>
      <c r="AW1078" s="52"/>
      <c r="AX1078" s="52"/>
      <c r="AY1078" s="52"/>
      <c r="AZ1078" s="52"/>
      <c r="BA1078" s="52"/>
      <c r="BB1078" s="52"/>
    </row>
    <row r="1079" spans="1:54">
      <c r="A1079" s="52"/>
      <c r="B1079" s="52"/>
      <c r="C1079" s="52"/>
      <c r="D1079" s="52"/>
      <c r="E1079" s="52"/>
      <c r="F1079" s="52"/>
      <c r="G1079" s="52"/>
      <c r="H1079" s="52"/>
      <c r="I1079" s="52"/>
      <c r="J1079" s="52"/>
      <c r="K1079" s="52"/>
      <c r="L1079" s="52"/>
      <c r="M1079" s="52"/>
      <c r="N1079" s="52"/>
      <c r="O1079" s="52"/>
      <c r="P1079" s="52"/>
      <c r="Q1079" s="52"/>
      <c r="R1079" s="52"/>
      <c r="S1079" s="52"/>
      <c r="T1079" s="52"/>
      <c r="U1079" s="52"/>
      <c r="V1079" s="52"/>
      <c r="W1079" s="52"/>
      <c r="X1079" s="52"/>
      <c r="Y1079" s="52"/>
      <c r="Z1079" s="52"/>
      <c r="AA1079" s="52"/>
      <c r="AB1079" s="52"/>
      <c r="AC1079" s="52"/>
      <c r="AD1079" s="52"/>
      <c r="AE1079" s="52"/>
      <c r="AF1079" s="52"/>
      <c r="AG1079" s="52"/>
      <c r="AH1079" s="52"/>
      <c r="AI1079" s="52"/>
      <c r="AJ1079" s="52"/>
      <c r="AK1079" s="52"/>
      <c r="AL1079" s="52"/>
      <c r="AM1079" s="52"/>
      <c r="AN1079" s="52"/>
      <c r="AO1079" s="52"/>
      <c r="AP1079" s="52"/>
      <c r="AQ1079" s="52"/>
      <c r="AR1079" s="52"/>
      <c r="AS1079" s="52"/>
      <c r="AT1079" s="52"/>
      <c r="AU1079" s="52"/>
      <c r="AV1079" s="52"/>
      <c r="AW1079" s="52"/>
      <c r="AX1079" s="52"/>
      <c r="AY1079" s="52"/>
      <c r="AZ1079" s="52"/>
      <c r="BA1079" s="52"/>
      <c r="BB1079" s="52"/>
    </row>
    <row r="1080" spans="1:54">
      <c r="A1080" s="52"/>
      <c r="B1080" s="52"/>
      <c r="C1080" s="52"/>
      <c r="D1080" s="52"/>
      <c r="E1080" s="52"/>
      <c r="F1080" s="52"/>
      <c r="G1080" s="52"/>
      <c r="H1080" s="52"/>
      <c r="I1080" s="52"/>
      <c r="J1080" s="52"/>
      <c r="K1080" s="52"/>
      <c r="L1080" s="52"/>
      <c r="M1080" s="52"/>
      <c r="N1080" s="52"/>
      <c r="O1080" s="52"/>
      <c r="P1080" s="52"/>
      <c r="Q1080" s="52"/>
      <c r="R1080" s="52"/>
      <c r="S1080" s="52"/>
      <c r="T1080" s="52"/>
      <c r="U1080" s="52"/>
      <c r="V1080" s="52"/>
      <c r="W1080" s="52"/>
      <c r="X1080" s="52"/>
      <c r="Y1080" s="52"/>
      <c r="Z1080" s="52"/>
      <c r="AA1080" s="52"/>
      <c r="AB1080" s="52"/>
      <c r="AC1080" s="52"/>
      <c r="AD1080" s="52"/>
      <c r="AE1080" s="52"/>
      <c r="AF1080" s="52"/>
      <c r="AG1080" s="52"/>
      <c r="AH1080" s="52"/>
      <c r="AI1080" s="52"/>
      <c r="AJ1080" s="52"/>
      <c r="AK1080" s="52"/>
      <c r="AL1080" s="52"/>
      <c r="AM1080" s="52"/>
      <c r="AN1080" s="52"/>
      <c r="AO1080" s="52"/>
      <c r="AP1080" s="52"/>
      <c r="AQ1080" s="52"/>
      <c r="AR1080" s="52"/>
      <c r="AS1080" s="52"/>
      <c r="AT1080" s="52"/>
      <c r="AU1080" s="52"/>
      <c r="AV1080" s="52"/>
      <c r="AW1080" s="52"/>
      <c r="AX1080" s="52"/>
      <c r="AY1080" s="52"/>
      <c r="AZ1080" s="52"/>
      <c r="BA1080" s="52"/>
      <c r="BB1080" s="52"/>
    </row>
    <row r="1081" spans="1:54">
      <c r="A1081" s="52"/>
      <c r="B1081" s="52"/>
      <c r="C1081" s="52"/>
      <c r="D1081" s="52"/>
      <c r="E1081" s="52"/>
      <c r="F1081" s="52"/>
      <c r="G1081" s="52"/>
      <c r="H1081" s="52"/>
      <c r="I1081" s="52"/>
      <c r="J1081" s="52"/>
      <c r="K1081" s="52"/>
      <c r="L1081" s="52"/>
      <c r="M1081" s="52"/>
      <c r="N1081" s="52"/>
      <c r="O1081" s="52"/>
      <c r="P1081" s="52"/>
      <c r="Q1081" s="52"/>
      <c r="R1081" s="52"/>
      <c r="S1081" s="52"/>
      <c r="T1081" s="52"/>
      <c r="U1081" s="52"/>
      <c r="V1081" s="52"/>
      <c r="W1081" s="52"/>
      <c r="X1081" s="52"/>
      <c r="Y1081" s="52"/>
      <c r="Z1081" s="52"/>
      <c r="AA1081" s="52"/>
      <c r="AB1081" s="52"/>
      <c r="AC1081" s="52"/>
      <c r="AD1081" s="52"/>
      <c r="AE1081" s="52"/>
      <c r="AF1081" s="52"/>
      <c r="AG1081" s="52"/>
      <c r="AH1081" s="52"/>
      <c r="AI1081" s="52"/>
      <c r="AJ1081" s="52"/>
      <c r="AK1081" s="52"/>
      <c r="AL1081" s="52"/>
      <c r="AM1081" s="52"/>
      <c r="AN1081" s="52"/>
      <c r="AO1081" s="52"/>
      <c r="AP1081" s="52"/>
      <c r="AQ1081" s="52"/>
      <c r="AR1081" s="52"/>
      <c r="AS1081" s="52"/>
      <c r="AT1081" s="52"/>
      <c r="AU1081" s="52"/>
      <c r="AV1081" s="52"/>
      <c r="AW1081" s="52"/>
      <c r="AX1081" s="52"/>
      <c r="AY1081" s="52"/>
      <c r="AZ1081" s="52"/>
      <c r="BA1081" s="52"/>
      <c r="BB1081" s="52"/>
    </row>
    <row r="1082" spans="1:54">
      <c r="A1082" s="52"/>
      <c r="B1082" s="52"/>
      <c r="C1082" s="52"/>
      <c r="D1082" s="52"/>
      <c r="E1082" s="52"/>
      <c r="F1082" s="52"/>
      <c r="G1082" s="52"/>
      <c r="H1082" s="52"/>
      <c r="I1082" s="52"/>
      <c r="J1082" s="52"/>
      <c r="K1082" s="52"/>
      <c r="L1082" s="52"/>
      <c r="M1082" s="52"/>
      <c r="N1082" s="52"/>
      <c r="O1082" s="52"/>
      <c r="P1082" s="52"/>
      <c r="Q1082" s="52"/>
      <c r="R1082" s="52"/>
      <c r="S1082" s="52"/>
      <c r="T1082" s="52"/>
      <c r="U1082" s="52"/>
      <c r="V1082" s="52"/>
      <c r="W1082" s="52"/>
      <c r="X1082" s="52"/>
      <c r="Y1082" s="52"/>
      <c r="Z1082" s="52"/>
      <c r="AA1082" s="52"/>
      <c r="AB1082" s="52"/>
      <c r="AC1082" s="52"/>
      <c r="AD1082" s="52"/>
      <c r="AE1082" s="52"/>
      <c r="AF1082" s="52"/>
      <c r="AG1082" s="52"/>
      <c r="AH1082" s="52"/>
      <c r="AI1082" s="52"/>
      <c r="AJ1082" s="52"/>
      <c r="AK1082" s="52"/>
      <c r="AL1082" s="52"/>
      <c r="AM1082" s="52"/>
      <c r="AN1082" s="52"/>
      <c r="AO1082" s="52"/>
      <c r="AP1082" s="52"/>
      <c r="AQ1082" s="52"/>
      <c r="AR1082" s="52"/>
      <c r="AS1082" s="52"/>
      <c r="AT1082" s="52"/>
      <c r="AU1082" s="52"/>
      <c r="AV1082" s="52"/>
      <c r="AW1082" s="52"/>
      <c r="AX1082" s="52"/>
      <c r="AY1082" s="52"/>
      <c r="AZ1082" s="52"/>
      <c r="BA1082" s="52"/>
      <c r="BB1082" s="52"/>
    </row>
    <row r="1083" spans="1:54">
      <c r="A1083" s="52"/>
      <c r="B1083" s="52"/>
      <c r="C1083" s="52"/>
      <c r="D1083" s="52"/>
      <c r="E1083" s="52"/>
      <c r="F1083" s="52"/>
      <c r="G1083" s="52"/>
      <c r="H1083" s="52"/>
      <c r="I1083" s="52"/>
      <c r="J1083" s="52"/>
      <c r="K1083" s="52"/>
      <c r="L1083" s="52"/>
      <c r="M1083" s="52"/>
      <c r="N1083" s="52"/>
      <c r="O1083" s="52"/>
      <c r="P1083" s="52"/>
      <c r="Q1083" s="52"/>
      <c r="R1083" s="52"/>
      <c r="S1083" s="52"/>
      <c r="T1083" s="52"/>
      <c r="U1083" s="52"/>
      <c r="V1083" s="52"/>
      <c r="W1083" s="52"/>
      <c r="X1083" s="52"/>
      <c r="Y1083" s="52"/>
      <c r="Z1083" s="52"/>
      <c r="AA1083" s="52"/>
      <c r="AB1083" s="52"/>
      <c r="AC1083" s="52"/>
      <c r="AD1083" s="52"/>
      <c r="AE1083" s="52"/>
      <c r="AF1083" s="52"/>
      <c r="AG1083" s="52"/>
      <c r="AH1083" s="52"/>
      <c r="AI1083" s="52"/>
      <c r="AJ1083" s="52"/>
      <c r="AK1083" s="52"/>
      <c r="AL1083" s="52"/>
      <c r="AM1083" s="52"/>
      <c r="AN1083" s="52"/>
      <c r="AO1083" s="52"/>
      <c r="AP1083" s="52"/>
      <c r="AQ1083" s="52"/>
      <c r="AR1083" s="52"/>
      <c r="AS1083" s="52"/>
      <c r="AT1083" s="52"/>
      <c r="AU1083" s="52"/>
      <c r="AV1083" s="52"/>
      <c r="AW1083" s="52"/>
      <c r="AX1083" s="52"/>
      <c r="AY1083" s="52"/>
      <c r="AZ1083" s="52"/>
      <c r="BA1083" s="52"/>
      <c r="BB1083" s="52"/>
    </row>
    <row r="1084" spans="1:54">
      <c r="A1084" s="52"/>
      <c r="B1084" s="52"/>
      <c r="C1084" s="52"/>
      <c r="D1084" s="52"/>
      <c r="E1084" s="52"/>
      <c r="F1084" s="52"/>
      <c r="G1084" s="52"/>
      <c r="H1084" s="52"/>
      <c r="I1084" s="52"/>
      <c r="J1084" s="52"/>
      <c r="K1084" s="52"/>
      <c r="L1084" s="52"/>
      <c r="M1084" s="52"/>
      <c r="N1084" s="52"/>
      <c r="O1084" s="52"/>
      <c r="P1084" s="52"/>
      <c r="Q1084" s="52"/>
      <c r="R1084" s="52"/>
      <c r="S1084" s="52"/>
      <c r="T1084" s="52"/>
      <c r="U1084" s="52"/>
      <c r="V1084" s="52"/>
      <c r="W1084" s="52"/>
      <c r="X1084" s="52"/>
      <c r="Y1084" s="52"/>
      <c r="Z1084" s="52"/>
      <c r="AA1084" s="52"/>
      <c r="AB1084" s="52"/>
      <c r="AC1084" s="52"/>
      <c r="AD1084" s="52"/>
      <c r="AE1084" s="52"/>
      <c r="AF1084" s="52"/>
      <c r="AG1084" s="52"/>
      <c r="AH1084" s="52"/>
      <c r="AI1084" s="52"/>
      <c r="AJ1084" s="52"/>
      <c r="AK1084" s="52"/>
      <c r="AL1084" s="52"/>
      <c r="AM1084" s="52"/>
      <c r="AN1084" s="52"/>
      <c r="AO1084" s="52"/>
      <c r="AP1084" s="52"/>
      <c r="AQ1084" s="52"/>
      <c r="AR1084" s="52"/>
      <c r="AS1084" s="52"/>
      <c r="AT1084" s="52"/>
      <c r="AU1084" s="52"/>
      <c r="AV1084" s="52"/>
      <c r="AW1084" s="52"/>
      <c r="AX1084" s="52"/>
      <c r="AY1084" s="52"/>
      <c r="AZ1084" s="52"/>
      <c r="BA1084" s="52"/>
      <c r="BB1084" s="52"/>
    </row>
    <row r="1085" spans="1:54">
      <c r="A1085" s="52"/>
      <c r="B1085" s="52"/>
      <c r="C1085" s="52"/>
      <c r="D1085" s="52"/>
      <c r="E1085" s="52"/>
      <c r="F1085" s="52"/>
      <c r="G1085" s="52"/>
      <c r="H1085" s="52"/>
      <c r="I1085" s="52"/>
      <c r="J1085" s="52"/>
      <c r="K1085" s="52"/>
      <c r="L1085" s="52"/>
      <c r="M1085" s="52"/>
      <c r="N1085" s="52"/>
      <c r="O1085" s="52"/>
      <c r="P1085" s="52"/>
      <c r="Q1085" s="52"/>
      <c r="R1085" s="52"/>
      <c r="S1085" s="52"/>
      <c r="T1085" s="52"/>
      <c r="U1085" s="52"/>
      <c r="V1085" s="52"/>
      <c r="W1085" s="52"/>
      <c r="X1085" s="52"/>
      <c r="Y1085" s="52"/>
      <c r="Z1085" s="52"/>
      <c r="AA1085" s="52"/>
      <c r="AB1085" s="52"/>
      <c r="AC1085" s="52"/>
      <c r="AD1085" s="52"/>
      <c r="AE1085" s="52"/>
      <c r="AF1085" s="52"/>
      <c r="AG1085" s="52"/>
      <c r="AH1085" s="52"/>
      <c r="AI1085" s="52"/>
      <c r="AJ1085" s="52"/>
      <c r="AK1085" s="52"/>
      <c r="AL1085" s="52"/>
      <c r="AM1085" s="52"/>
      <c r="AN1085" s="52"/>
      <c r="AO1085" s="52"/>
      <c r="AP1085" s="52"/>
      <c r="AQ1085" s="52"/>
      <c r="AR1085" s="52"/>
      <c r="AS1085" s="52"/>
      <c r="AT1085" s="52"/>
      <c r="AU1085" s="52"/>
      <c r="AV1085" s="52"/>
      <c r="AW1085" s="52"/>
      <c r="AX1085" s="52"/>
      <c r="AY1085" s="52"/>
      <c r="AZ1085" s="52"/>
      <c r="BA1085" s="52"/>
      <c r="BB1085" s="52"/>
    </row>
    <row r="1086" spans="1:54">
      <c r="A1086" s="52"/>
      <c r="B1086" s="52"/>
      <c r="C1086" s="52"/>
      <c r="D1086" s="52"/>
      <c r="E1086" s="52"/>
      <c r="F1086" s="52"/>
      <c r="G1086" s="52"/>
      <c r="H1086" s="52"/>
      <c r="I1086" s="52"/>
      <c r="J1086" s="52"/>
      <c r="K1086" s="52"/>
      <c r="L1086" s="52"/>
      <c r="M1086" s="52"/>
      <c r="N1086" s="52"/>
      <c r="O1086" s="52"/>
      <c r="P1086" s="52"/>
      <c r="Q1086" s="52"/>
      <c r="R1086" s="52"/>
      <c r="S1086" s="52"/>
      <c r="T1086" s="52"/>
      <c r="U1086" s="52"/>
      <c r="V1086" s="52"/>
      <c r="W1086" s="52"/>
      <c r="X1086" s="52"/>
      <c r="Y1086" s="52"/>
      <c r="Z1086" s="52"/>
      <c r="AA1086" s="52"/>
      <c r="AB1086" s="52"/>
      <c r="AC1086" s="52"/>
      <c r="AD1086" s="52"/>
      <c r="AE1086" s="52"/>
      <c r="AF1086" s="52"/>
      <c r="AG1086" s="52"/>
      <c r="AH1086" s="52"/>
      <c r="AI1086" s="52"/>
      <c r="AJ1086" s="52"/>
      <c r="AK1086" s="52"/>
      <c r="AL1086" s="52"/>
      <c r="AM1086" s="52"/>
      <c r="AN1086" s="52"/>
      <c r="AO1086" s="52"/>
      <c r="AP1086" s="52"/>
      <c r="AQ1086" s="52"/>
      <c r="AR1086" s="52"/>
      <c r="AS1086" s="52"/>
      <c r="AT1086" s="52"/>
      <c r="AU1086" s="52"/>
      <c r="AV1086" s="52"/>
      <c r="AW1086" s="52"/>
      <c r="AX1086" s="52"/>
      <c r="AY1086" s="52"/>
      <c r="AZ1086" s="52"/>
      <c r="BA1086" s="52"/>
      <c r="BB1086" s="52"/>
    </row>
    <row r="1087" spans="1:54">
      <c r="A1087" s="52"/>
      <c r="B1087" s="52"/>
      <c r="C1087" s="52"/>
      <c r="D1087" s="52"/>
      <c r="E1087" s="52"/>
      <c r="F1087" s="52"/>
      <c r="G1087" s="52"/>
      <c r="H1087" s="52"/>
      <c r="I1087" s="52"/>
      <c r="J1087" s="52"/>
      <c r="K1087" s="52"/>
      <c r="L1087" s="52"/>
      <c r="M1087" s="52"/>
      <c r="N1087" s="52"/>
      <c r="O1087" s="52"/>
      <c r="P1087" s="52"/>
      <c r="Q1087" s="52"/>
      <c r="R1087" s="52"/>
      <c r="S1087" s="52"/>
      <c r="T1087" s="52"/>
      <c r="U1087" s="52"/>
      <c r="V1087" s="52"/>
      <c r="W1087" s="52"/>
      <c r="X1087" s="52"/>
      <c r="Y1087" s="52"/>
      <c r="Z1087" s="52"/>
      <c r="AA1087" s="52"/>
      <c r="AB1087" s="52"/>
      <c r="AC1087" s="52"/>
      <c r="AD1087" s="52"/>
      <c r="AE1087" s="52"/>
      <c r="AF1087" s="52"/>
      <c r="AG1087" s="52"/>
      <c r="AH1087" s="52"/>
      <c r="AI1087" s="52"/>
      <c r="AJ1087" s="52"/>
      <c r="AK1087" s="52"/>
      <c r="AL1087" s="52"/>
      <c r="AM1087" s="52"/>
      <c r="AN1087" s="52"/>
      <c r="AO1087" s="52"/>
      <c r="AP1087" s="52"/>
      <c r="AQ1087" s="52"/>
      <c r="AR1087" s="52"/>
      <c r="AS1087" s="52"/>
      <c r="AT1087" s="52"/>
      <c r="AU1087" s="52"/>
      <c r="AV1087" s="52"/>
      <c r="AW1087" s="52"/>
      <c r="AX1087" s="52"/>
      <c r="AY1087" s="52"/>
      <c r="AZ1087" s="52"/>
      <c r="BA1087" s="52"/>
      <c r="BB1087" s="52"/>
    </row>
    <row r="1088" spans="1:54">
      <c r="A1088" s="52"/>
      <c r="B1088" s="52"/>
      <c r="C1088" s="52"/>
      <c r="D1088" s="52"/>
      <c r="E1088" s="52"/>
      <c r="F1088" s="52"/>
      <c r="G1088" s="52"/>
      <c r="H1088" s="52"/>
      <c r="I1088" s="52"/>
      <c r="J1088" s="52"/>
      <c r="K1088" s="52"/>
      <c r="L1088" s="52"/>
      <c r="M1088" s="52"/>
      <c r="N1088" s="52"/>
      <c r="O1088" s="52"/>
      <c r="P1088" s="52"/>
      <c r="Q1088" s="52"/>
      <c r="R1088" s="52"/>
      <c r="S1088" s="52"/>
      <c r="T1088" s="52"/>
      <c r="U1088" s="52"/>
      <c r="V1088" s="52"/>
      <c r="W1088" s="52"/>
      <c r="X1088" s="52"/>
      <c r="Y1088" s="52"/>
      <c r="Z1088" s="52"/>
      <c r="AA1088" s="52"/>
      <c r="AB1088" s="52"/>
      <c r="AC1088" s="52"/>
      <c r="AD1088" s="52"/>
      <c r="AE1088" s="52"/>
      <c r="AF1088" s="52"/>
      <c r="AG1088" s="52"/>
      <c r="AH1088" s="52"/>
      <c r="AI1088" s="52"/>
      <c r="AJ1088" s="52"/>
      <c r="AK1088" s="52"/>
      <c r="AL1088" s="52"/>
      <c r="AM1088" s="52"/>
      <c r="AN1088" s="52"/>
      <c r="AO1088" s="52"/>
      <c r="AP1088" s="52"/>
      <c r="AQ1088" s="52"/>
      <c r="AR1088" s="52"/>
      <c r="AS1088" s="52"/>
      <c r="AT1088" s="52"/>
      <c r="AU1088" s="52"/>
      <c r="AV1088" s="52"/>
      <c r="AW1088" s="52"/>
      <c r="AX1088" s="52"/>
      <c r="AY1088" s="52"/>
      <c r="AZ1088" s="52"/>
      <c r="BA1088" s="52"/>
      <c r="BB1088" s="52"/>
    </row>
    <row r="1089" spans="1:54">
      <c r="A1089" s="52"/>
      <c r="B1089" s="52"/>
      <c r="C1089" s="52"/>
      <c r="D1089" s="52"/>
      <c r="E1089" s="52"/>
      <c r="F1089" s="52"/>
      <c r="G1089" s="52"/>
      <c r="H1089" s="52"/>
      <c r="I1089" s="52"/>
      <c r="J1089" s="52"/>
      <c r="K1089" s="52"/>
      <c r="L1089" s="52"/>
      <c r="M1089" s="52"/>
      <c r="N1089" s="52"/>
      <c r="O1089" s="52"/>
      <c r="P1089" s="52"/>
      <c r="Q1089" s="52"/>
      <c r="R1089" s="52"/>
      <c r="S1089" s="52"/>
      <c r="T1089" s="52"/>
      <c r="U1089" s="52"/>
      <c r="V1089" s="52"/>
      <c r="W1089" s="52"/>
      <c r="X1089" s="52"/>
      <c r="Y1089" s="52"/>
      <c r="Z1089" s="52"/>
      <c r="AA1089" s="52"/>
      <c r="AB1089" s="52"/>
      <c r="AC1089" s="52"/>
      <c r="AD1089" s="52"/>
      <c r="AE1089" s="52"/>
      <c r="AF1089" s="52"/>
      <c r="AG1089" s="52"/>
      <c r="AH1089" s="52"/>
      <c r="AI1089" s="52"/>
      <c r="AJ1089" s="52"/>
      <c r="AK1089" s="52"/>
      <c r="AL1089" s="52"/>
      <c r="AM1089" s="52"/>
      <c r="AN1089" s="52"/>
      <c r="AO1089" s="52"/>
      <c r="AP1089" s="52"/>
      <c r="AQ1089" s="52"/>
      <c r="AR1089" s="52"/>
      <c r="AS1089" s="52"/>
      <c r="AT1089" s="52"/>
      <c r="AU1089" s="52"/>
      <c r="AV1089" s="52"/>
      <c r="AW1089" s="52"/>
      <c r="AX1089" s="52"/>
      <c r="AY1089" s="52"/>
      <c r="AZ1089" s="52"/>
      <c r="BA1089" s="52"/>
      <c r="BB1089" s="52"/>
    </row>
    <row r="1090" spans="1:54">
      <c r="A1090" s="52"/>
      <c r="B1090" s="52"/>
      <c r="C1090" s="52"/>
      <c r="D1090" s="52"/>
      <c r="E1090" s="52"/>
      <c r="F1090" s="52"/>
      <c r="G1090" s="52"/>
      <c r="H1090" s="52"/>
      <c r="I1090" s="52"/>
      <c r="J1090" s="52"/>
      <c r="K1090" s="52"/>
      <c r="L1090" s="52"/>
      <c r="M1090" s="52"/>
      <c r="N1090" s="52"/>
      <c r="O1090" s="52"/>
      <c r="P1090" s="52"/>
      <c r="Q1090" s="52"/>
      <c r="R1090" s="52"/>
      <c r="S1090" s="52"/>
      <c r="T1090" s="52"/>
      <c r="U1090" s="52"/>
      <c r="V1090" s="52"/>
      <c r="W1090" s="52"/>
      <c r="X1090" s="52"/>
      <c r="Y1090" s="52"/>
      <c r="Z1090" s="52"/>
      <c r="AA1090" s="52"/>
      <c r="AB1090" s="52"/>
      <c r="AC1090" s="52"/>
      <c r="AD1090" s="52"/>
      <c r="AE1090" s="52"/>
      <c r="AF1090" s="52"/>
      <c r="AG1090" s="52"/>
      <c r="AH1090" s="52"/>
      <c r="AI1090" s="52"/>
      <c r="AJ1090" s="52"/>
      <c r="AK1090" s="52"/>
      <c r="AL1090" s="52"/>
      <c r="AM1090" s="52"/>
      <c r="AN1090" s="52"/>
      <c r="AO1090" s="52"/>
      <c r="AP1090" s="52"/>
      <c r="AQ1090" s="52"/>
      <c r="AR1090" s="52"/>
      <c r="AS1090" s="52"/>
      <c r="AT1090" s="52"/>
      <c r="AU1090" s="52"/>
      <c r="AV1090" s="52"/>
      <c r="AW1090" s="52"/>
      <c r="AX1090" s="52"/>
      <c r="AY1090" s="52"/>
      <c r="AZ1090" s="52"/>
      <c r="BA1090" s="52"/>
      <c r="BB1090" s="52"/>
    </row>
    <row r="1091" spans="1:54">
      <c r="A1091" s="52"/>
      <c r="B1091" s="52"/>
      <c r="C1091" s="52"/>
      <c r="D1091" s="52"/>
      <c r="E1091" s="52"/>
      <c r="F1091" s="52"/>
      <c r="G1091" s="52"/>
      <c r="H1091" s="52"/>
      <c r="I1091" s="52"/>
      <c r="J1091" s="52"/>
      <c r="K1091" s="52"/>
      <c r="L1091" s="52"/>
      <c r="M1091" s="52"/>
      <c r="N1091" s="52"/>
      <c r="O1091" s="52"/>
      <c r="P1091" s="52"/>
      <c r="Q1091" s="52"/>
      <c r="R1091" s="52"/>
      <c r="S1091" s="52"/>
      <c r="T1091" s="52"/>
      <c r="U1091" s="52"/>
      <c r="V1091" s="52"/>
      <c r="W1091" s="52"/>
      <c r="X1091" s="52"/>
      <c r="Y1091" s="52"/>
      <c r="Z1091" s="52"/>
      <c r="AA1091" s="52"/>
      <c r="AB1091" s="52"/>
      <c r="AC1091" s="52"/>
      <c r="AD1091" s="52"/>
      <c r="AE1091" s="52"/>
      <c r="AF1091" s="52"/>
      <c r="AG1091" s="52"/>
      <c r="AH1091" s="52"/>
      <c r="AI1091" s="52"/>
      <c r="AJ1091" s="52"/>
      <c r="AK1091" s="52"/>
      <c r="AL1091" s="52"/>
      <c r="AM1091" s="52"/>
      <c r="AN1091" s="52"/>
      <c r="AO1091" s="52"/>
      <c r="AP1091" s="52"/>
      <c r="AQ1091" s="52"/>
      <c r="AR1091" s="52"/>
      <c r="AS1091" s="52"/>
      <c r="AT1091" s="52"/>
      <c r="AU1091" s="52"/>
      <c r="AV1091" s="52"/>
      <c r="AW1091" s="52"/>
      <c r="AX1091" s="52"/>
      <c r="AY1091" s="52"/>
      <c r="AZ1091" s="52"/>
      <c r="BA1091" s="52"/>
      <c r="BB1091" s="52"/>
    </row>
    <row r="1092" spans="1:54">
      <c r="A1092" s="52"/>
      <c r="B1092" s="52"/>
      <c r="C1092" s="52"/>
      <c r="D1092" s="52"/>
      <c r="E1092" s="52"/>
      <c r="F1092" s="52"/>
      <c r="G1092" s="52"/>
      <c r="H1092" s="52"/>
      <c r="I1092" s="52"/>
      <c r="J1092" s="52"/>
      <c r="K1092" s="52"/>
      <c r="L1092" s="52"/>
      <c r="M1092" s="52"/>
      <c r="N1092" s="52"/>
      <c r="O1092" s="52"/>
      <c r="P1092" s="52"/>
      <c r="Q1092" s="52"/>
      <c r="R1092" s="52"/>
      <c r="S1092" s="52"/>
      <c r="T1092" s="52"/>
      <c r="U1092" s="52"/>
      <c r="V1092" s="52"/>
      <c r="W1092" s="52"/>
      <c r="X1092" s="52"/>
      <c r="Y1092" s="52"/>
      <c r="Z1092" s="52"/>
      <c r="AA1092" s="52"/>
      <c r="AB1092" s="52"/>
      <c r="AC1092" s="52"/>
      <c r="AD1092" s="52"/>
      <c r="AE1092" s="52"/>
      <c r="AF1092" s="52"/>
      <c r="AG1092" s="52"/>
      <c r="AH1092" s="52"/>
      <c r="AI1092" s="52"/>
      <c r="AJ1092" s="52"/>
      <c r="AK1092" s="52"/>
      <c r="AL1092" s="52"/>
      <c r="AM1092" s="52"/>
      <c r="AN1092" s="52"/>
      <c r="AO1092" s="52"/>
      <c r="AP1092" s="52"/>
      <c r="AQ1092" s="52"/>
      <c r="AR1092" s="52"/>
      <c r="AS1092" s="52"/>
      <c r="AT1092" s="52"/>
      <c r="AU1092" s="52"/>
      <c r="AV1092" s="52"/>
      <c r="AW1092" s="52"/>
      <c r="AX1092" s="52"/>
      <c r="AY1092" s="52"/>
      <c r="AZ1092" s="52"/>
      <c r="BA1092" s="52"/>
      <c r="BB1092" s="52"/>
    </row>
    <row r="1093" spans="1:54">
      <c r="A1093" s="52"/>
      <c r="B1093" s="52"/>
      <c r="C1093" s="52"/>
      <c r="D1093" s="52"/>
      <c r="E1093" s="52"/>
      <c r="F1093" s="52"/>
      <c r="G1093" s="52"/>
      <c r="H1093" s="52"/>
      <c r="I1093" s="52"/>
      <c r="J1093" s="52"/>
      <c r="K1093" s="52"/>
      <c r="L1093" s="52"/>
      <c r="M1093" s="52"/>
      <c r="N1093" s="52"/>
      <c r="O1093" s="52"/>
      <c r="P1093" s="52"/>
      <c r="Q1093" s="52"/>
      <c r="R1093" s="52"/>
      <c r="S1093" s="52"/>
      <c r="T1093" s="52"/>
      <c r="U1093" s="52"/>
      <c r="V1093" s="52"/>
      <c r="W1093" s="52"/>
      <c r="X1093" s="52"/>
      <c r="Y1093" s="52"/>
      <c r="Z1093" s="52"/>
      <c r="AA1093" s="52"/>
      <c r="AB1093" s="52"/>
      <c r="AC1093" s="52"/>
      <c r="AD1093" s="52"/>
      <c r="AE1093" s="52"/>
      <c r="AF1093" s="52"/>
      <c r="AG1093" s="52"/>
      <c r="AH1093" s="52"/>
      <c r="AI1093" s="52"/>
      <c r="AJ1093" s="52"/>
      <c r="AK1093" s="52"/>
      <c r="AL1093" s="52"/>
      <c r="AM1093" s="52"/>
      <c r="AN1093" s="52"/>
      <c r="AO1093" s="52"/>
      <c r="AP1093" s="52"/>
      <c r="AQ1093" s="52"/>
      <c r="AR1093" s="52"/>
      <c r="AS1093" s="52"/>
      <c r="AT1093" s="52"/>
      <c r="AU1093" s="52"/>
      <c r="AV1093" s="52"/>
      <c r="AW1093" s="52"/>
      <c r="AX1093" s="52"/>
      <c r="AY1093" s="52"/>
      <c r="AZ1093" s="52"/>
      <c r="BA1093" s="52"/>
      <c r="BB1093" s="52"/>
    </row>
    <row r="1094" spans="1:54">
      <c r="A1094" s="52"/>
      <c r="B1094" s="52"/>
      <c r="C1094" s="52"/>
      <c r="D1094" s="52"/>
      <c r="E1094" s="52"/>
      <c r="F1094" s="52"/>
      <c r="G1094" s="52"/>
      <c r="H1094" s="52"/>
      <c r="I1094" s="52"/>
      <c r="J1094" s="52"/>
      <c r="K1094" s="52"/>
      <c r="L1094" s="52"/>
      <c r="M1094" s="52"/>
      <c r="N1094" s="52"/>
      <c r="O1094" s="52"/>
      <c r="P1094" s="52"/>
      <c r="Q1094" s="52"/>
      <c r="R1094" s="52"/>
      <c r="S1094" s="52"/>
      <c r="T1094" s="52"/>
      <c r="U1094" s="52"/>
      <c r="V1094" s="52"/>
      <c r="W1094" s="52"/>
      <c r="X1094" s="52"/>
      <c r="Y1094" s="52"/>
      <c r="Z1094" s="52"/>
      <c r="AA1094" s="52"/>
      <c r="AB1094" s="52"/>
      <c r="AC1094" s="52"/>
      <c r="AD1094" s="52"/>
      <c r="AE1094" s="52"/>
      <c r="AF1094" s="52"/>
      <c r="AG1094" s="52"/>
      <c r="AH1094" s="52"/>
      <c r="AI1094" s="52"/>
      <c r="AJ1094" s="52"/>
      <c r="AK1094" s="52"/>
      <c r="AL1094" s="52"/>
      <c r="AM1094" s="52"/>
      <c r="AN1094" s="52"/>
      <c r="AO1094" s="52"/>
      <c r="AP1094" s="52"/>
      <c r="AQ1094" s="52"/>
      <c r="AR1094" s="52"/>
      <c r="AS1094" s="52"/>
      <c r="AT1094" s="52"/>
      <c r="AU1094" s="52"/>
      <c r="AV1094" s="52"/>
      <c r="AW1094" s="52"/>
      <c r="AX1094" s="52"/>
      <c r="AY1094" s="52"/>
      <c r="AZ1094" s="52"/>
      <c r="BA1094" s="52"/>
      <c r="BB1094" s="52"/>
    </row>
    <row r="1095" spans="1:54">
      <c r="A1095" s="52"/>
      <c r="B1095" s="52"/>
      <c r="C1095" s="52"/>
      <c r="D1095" s="52"/>
      <c r="E1095" s="52"/>
      <c r="F1095" s="52"/>
      <c r="G1095" s="52"/>
      <c r="H1095" s="52"/>
      <c r="I1095" s="52"/>
      <c r="J1095" s="52"/>
      <c r="K1095" s="52"/>
      <c r="L1095" s="52"/>
      <c r="M1095" s="52"/>
      <c r="N1095" s="52"/>
      <c r="O1095" s="52"/>
      <c r="P1095" s="52"/>
      <c r="Q1095" s="52"/>
      <c r="R1095" s="52"/>
      <c r="S1095" s="52"/>
      <c r="T1095" s="52"/>
      <c r="U1095" s="52"/>
      <c r="V1095" s="52"/>
      <c r="W1095" s="52"/>
      <c r="X1095" s="52"/>
      <c r="Y1095" s="52"/>
      <c r="Z1095" s="52"/>
      <c r="AA1095" s="52"/>
      <c r="AB1095" s="52"/>
      <c r="AC1095" s="52"/>
      <c r="AD1095" s="52"/>
      <c r="AE1095" s="52"/>
      <c r="AF1095" s="52"/>
      <c r="AG1095" s="52"/>
      <c r="AH1095" s="52"/>
      <c r="AI1095" s="52"/>
      <c r="AJ1095" s="52"/>
      <c r="AK1095" s="52"/>
      <c r="AL1095" s="52"/>
      <c r="AM1095" s="52"/>
      <c r="AN1095" s="52"/>
      <c r="AO1095" s="52"/>
      <c r="AP1095" s="52"/>
      <c r="AQ1095" s="52"/>
      <c r="AR1095" s="52"/>
      <c r="AS1095" s="52"/>
      <c r="AT1095" s="52"/>
      <c r="AU1095" s="52"/>
      <c r="AV1095" s="52"/>
      <c r="AW1095" s="52"/>
      <c r="AX1095" s="52"/>
      <c r="AY1095" s="52"/>
      <c r="AZ1095" s="52"/>
      <c r="BA1095" s="52"/>
      <c r="BB1095" s="52"/>
    </row>
    <row r="1096" spans="1:54">
      <c r="A1096" s="52"/>
      <c r="B1096" s="52"/>
      <c r="C1096" s="52"/>
      <c r="D1096" s="52"/>
      <c r="E1096" s="52"/>
      <c r="F1096" s="52"/>
      <c r="G1096" s="52"/>
      <c r="H1096" s="52"/>
      <c r="I1096" s="52"/>
      <c r="J1096" s="52"/>
      <c r="K1096" s="52"/>
      <c r="L1096" s="52"/>
      <c r="M1096" s="52"/>
      <c r="N1096" s="52"/>
      <c r="O1096" s="52"/>
      <c r="P1096" s="52"/>
      <c r="Q1096" s="52"/>
      <c r="R1096" s="52"/>
      <c r="S1096" s="52"/>
      <c r="T1096" s="52"/>
      <c r="U1096" s="52"/>
      <c r="V1096" s="52"/>
      <c r="W1096" s="52"/>
      <c r="X1096" s="52"/>
      <c r="Y1096" s="52"/>
      <c r="Z1096" s="52"/>
      <c r="AA1096" s="52"/>
      <c r="AB1096" s="52"/>
      <c r="AC1096" s="52"/>
      <c r="AD1096" s="52"/>
      <c r="AE1096" s="52"/>
      <c r="AF1096" s="52"/>
      <c r="AG1096" s="52"/>
      <c r="AH1096" s="52"/>
      <c r="AI1096" s="52"/>
      <c r="AJ1096" s="52"/>
      <c r="AK1096" s="52"/>
      <c r="AL1096" s="52"/>
      <c r="AM1096" s="52"/>
      <c r="AN1096" s="52"/>
      <c r="AO1096" s="52"/>
      <c r="AP1096" s="52"/>
      <c r="AQ1096" s="52"/>
      <c r="AR1096" s="52"/>
      <c r="AS1096" s="52"/>
      <c r="AT1096" s="52"/>
      <c r="AU1096" s="52"/>
      <c r="AV1096" s="52"/>
      <c r="AW1096" s="52"/>
      <c r="AX1096" s="52"/>
      <c r="AY1096" s="52"/>
      <c r="AZ1096" s="52"/>
      <c r="BA1096" s="52"/>
      <c r="BB1096" s="52"/>
    </row>
    <row r="1097" spans="1:54">
      <c r="A1097" s="52"/>
      <c r="B1097" s="52"/>
      <c r="C1097" s="52"/>
      <c r="D1097" s="52"/>
      <c r="E1097" s="52"/>
      <c r="F1097" s="52"/>
      <c r="G1097" s="52"/>
      <c r="H1097" s="52"/>
      <c r="I1097" s="52"/>
      <c r="J1097" s="52"/>
      <c r="K1097" s="52"/>
      <c r="L1097" s="52"/>
      <c r="M1097" s="52"/>
      <c r="N1097" s="52"/>
      <c r="O1097" s="52"/>
      <c r="P1097" s="52"/>
      <c r="Q1097" s="52"/>
      <c r="R1097" s="52"/>
      <c r="S1097" s="52"/>
      <c r="T1097" s="52"/>
      <c r="U1097" s="52"/>
      <c r="V1097" s="52"/>
      <c r="W1097" s="52"/>
      <c r="X1097" s="52"/>
      <c r="Y1097" s="52"/>
      <c r="Z1097" s="52"/>
      <c r="AA1097" s="52"/>
      <c r="AB1097" s="52"/>
      <c r="AC1097" s="52"/>
      <c r="AD1097" s="52"/>
      <c r="AE1097" s="52"/>
      <c r="AF1097" s="52"/>
      <c r="AG1097" s="52"/>
      <c r="AH1097" s="52"/>
      <c r="AI1097" s="52"/>
      <c r="AJ1097" s="52"/>
      <c r="AK1097" s="52"/>
      <c r="AL1097" s="52"/>
      <c r="AM1097" s="52"/>
      <c r="AN1097" s="52"/>
      <c r="AO1097" s="52"/>
      <c r="AP1097" s="52"/>
      <c r="AQ1097" s="52"/>
      <c r="AR1097" s="52"/>
      <c r="AS1097" s="52"/>
      <c r="AT1097" s="52"/>
      <c r="AU1097" s="52"/>
      <c r="AV1097" s="52"/>
      <c r="AW1097" s="52"/>
      <c r="AX1097" s="52"/>
      <c r="AY1097" s="52"/>
      <c r="AZ1097" s="52"/>
      <c r="BA1097" s="52"/>
      <c r="BB1097" s="52"/>
    </row>
    <row r="1098" spans="1:54">
      <c r="A1098" s="52"/>
      <c r="B1098" s="52"/>
      <c r="C1098" s="52"/>
      <c r="D1098" s="52"/>
      <c r="E1098" s="52"/>
      <c r="F1098" s="52"/>
      <c r="G1098" s="52"/>
      <c r="H1098" s="52"/>
      <c r="I1098" s="52"/>
      <c r="J1098" s="52"/>
      <c r="K1098" s="52"/>
      <c r="L1098" s="52"/>
      <c r="M1098" s="52"/>
      <c r="N1098" s="52"/>
      <c r="O1098" s="52"/>
      <c r="P1098" s="52"/>
      <c r="Q1098" s="52"/>
      <c r="R1098" s="52"/>
      <c r="S1098" s="52"/>
      <c r="T1098" s="52"/>
      <c r="U1098" s="52"/>
      <c r="V1098" s="52"/>
      <c r="W1098" s="52"/>
      <c r="X1098" s="52"/>
      <c r="Y1098" s="52"/>
      <c r="Z1098" s="52"/>
      <c r="AA1098" s="52"/>
      <c r="AB1098" s="52"/>
      <c r="AC1098" s="52"/>
      <c r="AD1098" s="52"/>
      <c r="AE1098" s="52"/>
      <c r="AF1098" s="52"/>
      <c r="AG1098" s="52"/>
      <c r="AH1098" s="52"/>
      <c r="AI1098" s="52"/>
      <c r="AJ1098" s="52"/>
      <c r="AK1098" s="52"/>
      <c r="AL1098" s="52"/>
      <c r="AM1098" s="52"/>
      <c r="AN1098" s="52"/>
      <c r="AO1098" s="52"/>
      <c r="AP1098" s="52"/>
      <c r="AQ1098" s="52"/>
      <c r="AR1098" s="52"/>
      <c r="AS1098" s="52"/>
      <c r="AT1098" s="52"/>
      <c r="AU1098" s="52"/>
      <c r="AV1098" s="52"/>
      <c r="AW1098" s="52"/>
      <c r="AX1098" s="52"/>
      <c r="AY1098" s="52"/>
      <c r="AZ1098" s="52"/>
      <c r="BA1098" s="52"/>
      <c r="BB1098" s="52"/>
    </row>
    <row r="1099" spans="1:54">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52"/>
      <c r="AM1099" s="52"/>
      <c r="AN1099" s="52"/>
      <c r="AO1099" s="52"/>
      <c r="AP1099" s="52"/>
      <c r="AQ1099" s="52"/>
      <c r="AR1099" s="52"/>
      <c r="AS1099" s="52"/>
      <c r="AT1099" s="52"/>
      <c r="AU1099" s="52"/>
      <c r="AV1099" s="52"/>
      <c r="AW1099" s="52"/>
      <c r="AX1099" s="52"/>
      <c r="AY1099" s="52"/>
      <c r="AZ1099" s="52"/>
      <c r="BA1099" s="52"/>
      <c r="BB1099" s="52"/>
    </row>
    <row r="1100" spans="1:54">
      <c r="A1100" s="52"/>
      <c r="B1100" s="52"/>
      <c r="C1100" s="52"/>
      <c r="D1100" s="52"/>
      <c r="E1100" s="52"/>
      <c r="F1100" s="52"/>
      <c r="G1100" s="52"/>
      <c r="H1100" s="52"/>
      <c r="I1100" s="52"/>
      <c r="J1100" s="52"/>
      <c r="K1100" s="52"/>
      <c r="L1100" s="52"/>
      <c r="M1100" s="52"/>
      <c r="N1100" s="52"/>
      <c r="O1100" s="52"/>
      <c r="P1100" s="52"/>
      <c r="Q1100" s="52"/>
      <c r="R1100" s="52"/>
      <c r="S1100" s="52"/>
      <c r="T1100" s="52"/>
      <c r="U1100" s="52"/>
      <c r="V1100" s="52"/>
      <c r="W1100" s="52"/>
      <c r="X1100" s="52"/>
      <c r="Y1100" s="52"/>
      <c r="Z1100" s="52"/>
      <c r="AA1100" s="52"/>
      <c r="AB1100" s="52"/>
      <c r="AC1100" s="52"/>
      <c r="AD1100" s="52"/>
      <c r="AE1100" s="52"/>
      <c r="AF1100" s="52"/>
      <c r="AG1100" s="52"/>
      <c r="AH1100" s="52"/>
      <c r="AI1100" s="52"/>
      <c r="AJ1100" s="52"/>
      <c r="AK1100" s="52"/>
      <c r="AL1100" s="52"/>
      <c r="AM1100" s="52"/>
      <c r="AN1100" s="52"/>
      <c r="AO1100" s="52"/>
      <c r="AP1100" s="52"/>
      <c r="AQ1100" s="52"/>
      <c r="AR1100" s="52"/>
      <c r="AS1100" s="52"/>
      <c r="AT1100" s="52"/>
      <c r="AU1100" s="52"/>
      <c r="AV1100" s="52"/>
      <c r="AW1100" s="52"/>
      <c r="AX1100" s="52"/>
      <c r="AY1100" s="52"/>
      <c r="AZ1100" s="52"/>
      <c r="BA1100" s="52"/>
      <c r="BB1100" s="52"/>
    </row>
    <row r="1101" spans="1:54">
      <c r="A1101" s="52"/>
      <c r="B1101" s="52"/>
      <c r="C1101" s="52"/>
      <c r="D1101" s="52"/>
      <c r="E1101" s="52"/>
      <c r="F1101" s="52"/>
      <c r="G1101" s="52"/>
      <c r="H1101" s="52"/>
      <c r="I1101" s="52"/>
      <c r="J1101" s="52"/>
      <c r="K1101" s="52"/>
      <c r="L1101" s="52"/>
      <c r="M1101" s="52"/>
      <c r="N1101" s="52"/>
      <c r="O1101" s="52"/>
      <c r="P1101" s="52"/>
      <c r="Q1101" s="52"/>
      <c r="R1101" s="52"/>
      <c r="S1101" s="52"/>
      <c r="T1101" s="52"/>
      <c r="U1101" s="52"/>
      <c r="V1101" s="52"/>
      <c r="W1101" s="52"/>
      <c r="X1101" s="52"/>
      <c r="Y1101" s="52"/>
      <c r="Z1101" s="52"/>
      <c r="AA1101" s="52"/>
      <c r="AB1101" s="52"/>
      <c r="AC1101" s="52"/>
      <c r="AD1101" s="52"/>
      <c r="AE1101" s="52"/>
      <c r="AF1101" s="52"/>
      <c r="AG1101" s="52"/>
      <c r="AH1101" s="52"/>
      <c r="AI1101" s="52"/>
      <c r="AJ1101" s="52"/>
      <c r="AK1101" s="52"/>
      <c r="AL1101" s="52"/>
      <c r="AM1101" s="52"/>
      <c r="AN1101" s="52"/>
      <c r="AO1101" s="52"/>
      <c r="AP1101" s="52"/>
      <c r="AQ1101" s="52"/>
      <c r="AR1101" s="52"/>
      <c r="AS1101" s="52"/>
      <c r="AT1101" s="52"/>
      <c r="AU1101" s="52"/>
      <c r="AV1101" s="52"/>
      <c r="AW1101" s="52"/>
      <c r="AX1101" s="52"/>
      <c r="AY1101" s="52"/>
      <c r="AZ1101" s="52"/>
      <c r="BA1101" s="52"/>
      <c r="BB1101" s="52"/>
    </row>
    <row r="1102" spans="1:54">
      <c r="A1102" s="52"/>
      <c r="B1102" s="52"/>
      <c r="C1102" s="52"/>
      <c r="D1102" s="52"/>
      <c r="E1102" s="52"/>
      <c r="F1102" s="52"/>
      <c r="G1102" s="52"/>
      <c r="H1102" s="52"/>
      <c r="I1102" s="52"/>
      <c r="J1102" s="52"/>
      <c r="K1102" s="52"/>
      <c r="L1102" s="52"/>
      <c r="M1102" s="52"/>
      <c r="N1102" s="52"/>
      <c r="O1102" s="52"/>
      <c r="P1102" s="52"/>
      <c r="Q1102" s="52"/>
      <c r="R1102" s="52"/>
      <c r="S1102" s="52"/>
      <c r="T1102" s="52"/>
      <c r="U1102" s="52"/>
      <c r="V1102" s="52"/>
      <c r="W1102" s="52"/>
      <c r="X1102" s="52"/>
      <c r="Y1102" s="52"/>
      <c r="Z1102" s="52"/>
      <c r="AA1102" s="52"/>
      <c r="AB1102" s="52"/>
      <c r="AC1102" s="52"/>
      <c r="AD1102" s="52"/>
      <c r="AE1102" s="52"/>
      <c r="AF1102" s="52"/>
      <c r="AG1102" s="52"/>
      <c r="AH1102" s="52"/>
      <c r="AI1102" s="52"/>
      <c r="AJ1102" s="52"/>
      <c r="AK1102" s="52"/>
      <c r="AL1102" s="52"/>
      <c r="AM1102" s="52"/>
      <c r="AN1102" s="52"/>
      <c r="AO1102" s="52"/>
      <c r="AP1102" s="52"/>
      <c r="AQ1102" s="52"/>
      <c r="AR1102" s="52"/>
      <c r="AS1102" s="52"/>
      <c r="AT1102" s="52"/>
      <c r="AU1102" s="52"/>
      <c r="AV1102" s="52"/>
      <c r="AW1102" s="52"/>
      <c r="AX1102" s="52"/>
      <c r="AY1102" s="52"/>
      <c r="AZ1102" s="52"/>
      <c r="BA1102" s="52"/>
      <c r="BB1102" s="52"/>
    </row>
    <row r="1103" spans="1:54">
      <c r="A1103" s="52"/>
      <c r="B1103" s="52"/>
      <c r="C1103" s="52"/>
      <c r="D1103" s="52"/>
      <c r="E1103" s="52"/>
      <c r="F1103" s="52"/>
      <c r="G1103" s="52"/>
      <c r="H1103" s="52"/>
      <c r="I1103" s="52"/>
      <c r="J1103" s="52"/>
      <c r="K1103" s="52"/>
      <c r="L1103" s="52"/>
      <c r="M1103" s="52"/>
      <c r="N1103" s="52"/>
      <c r="O1103" s="52"/>
      <c r="P1103" s="52"/>
      <c r="Q1103" s="52"/>
      <c r="R1103" s="52"/>
      <c r="S1103" s="52"/>
      <c r="T1103" s="52"/>
      <c r="U1103" s="52"/>
      <c r="V1103" s="52"/>
      <c r="W1103" s="52"/>
      <c r="X1103" s="52"/>
      <c r="Y1103" s="52"/>
      <c r="Z1103" s="52"/>
      <c r="AA1103" s="52"/>
      <c r="AB1103" s="52"/>
      <c r="AC1103" s="52"/>
      <c r="AD1103" s="52"/>
      <c r="AE1103" s="52"/>
      <c r="AF1103" s="52"/>
      <c r="AG1103" s="52"/>
      <c r="AH1103" s="52"/>
      <c r="AI1103" s="52"/>
      <c r="AJ1103" s="52"/>
      <c r="AK1103" s="52"/>
      <c r="AL1103" s="52"/>
      <c r="AM1103" s="52"/>
      <c r="AN1103" s="52"/>
      <c r="AO1103" s="52"/>
      <c r="AP1103" s="52"/>
      <c r="AQ1103" s="52"/>
      <c r="AR1103" s="52"/>
      <c r="AS1103" s="52"/>
      <c r="AT1103" s="52"/>
      <c r="AU1103" s="52"/>
      <c r="AV1103" s="52"/>
      <c r="AW1103" s="52"/>
      <c r="AX1103" s="52"/>
      <c r="AY1103" s="52"/>
      <c r="AZ1103" s="52"/>
      <c r="BA1103" s="52"/>
      <c r="BB1103" s="52"/>
    </row>
    <row r="1104" spans="1:54">
      <c r="A1104" s="52"/>
      <c r="B1104" s="52"/>
      <c r="C1104" s="52"/>
      <c r="D1104" s="52"/>
      <c r="E1104" s="52"/>
      <c r="F1104" s="52"/>
      <c r="G1104" s="52"/>
      <c r="H1104" s="52"/>
      <c r="I1104" s="52"/>
      <c r="J1104" s="52"/>
      <c r="K1104" s="52"/>
      <c r="L1104" s="52"/>
      <c r="M1104" s="52"/>
      <c r="N1104" s="52"/>
      <c r="O1104" s="52"/>
      <c r="P1104" s="52"/>
      <c r="Q1104" s="52"/>
      <c r="R1104" s="52"/>
      <c r="S1104" s="52"/>
      <c r="T1104" s="52"/>
      <c r="U1104" s="52"/>
      <c r="V1104" s="52"/>
      <c r="W1104" s="52"/>
      <c r="X1104" s="52"/>
      <c r="Y1104" s="52"/>
      <c r="Z1104" s="52"/>
      <c r="AA1104" s="52"/>
      <c r="AB1104" s="52"/>
      <c r="AC1104" s="52"/>
      <c r="AD1104" s="52"/>
      <c r="AE1104" s="52"/>
      <c r="AF1104" s="52"/>
      <c r="AG1104" s="52"/>
      <c r="AH1104" s="52"/>
      <c r="AI1104" s="52"/>
      <c r="AJ1104" s="52"/>
      <c r="AK1104" s="52"/>
      <c r="AL1104" s="52"/>
      <c r="AM1104" s="52"/>
      <c r="AN1104" s="52"/>
      <c r="AO1104" s="52"/>
      <c r="AP1104" s="52"/>
      <c r="AQ1104" s="52"/>
      <c r="AR1104" s="52"/>
      <c r="AS1104" s="52"/>
      <c r="AT1104" s="52"/>
      <c r="AU1104" s="52"/>
      <c r="AV1104" s="52"/>
      <c r="AW1104" s="52"/>
      <c r="AX1104" s="52"/>
      <c r="AY1104" s="52"/>
      <c r="AZ1104" s="52"/>
      <c r="BA1104" s="52"/>
      <c r="BB1104" s="52"/>
    </row>
    <row r="1105" spans="1:54">
      <c r="A1105" s="52"/>
      <c r="B1105" s="52"/>
      <c r="C1105" s="52"/>
      <c r="D1105" s="52"/>
      <c r="E1105" s="52"/>
      <c r="F1105" s="52"/>
      <c r="G1105" s="52"/>
      <c r="H1105" s="52"/>
      <c r="I1105" s="52"/>
      <c r="J1105" s="52"/>
      <c r="K1105" s="52"/>
      <c r="L1105" s="52"/>
      <c r="M1105" s="52"/>
      <c r="N1105" s="52"/>
      <c r="O1105" s="52"/>
      <c r="P1105" s="52"/>
      <c r="Q1105" s="52"/>
      <c r="R1105" s="52"/>
      <c r="S1105" s="52"/>
      <c r="T1105" s="52"/>
      <c r="U1105" s="52"/>
      <c r="V1105" s="52"/>
      <c r="W1105" s="52"/>
      <c r="X1105" s="52"/>
      <c r="Y1105" s="52"/>
      <c r="Z1105" s="52"/>
      <c r="AA1105" s="52"/>
      <c r="AB1105" s="52"/>
      <c r="AC1105" s="52"/>
      <c r="AD1105" s="52"/>
      <c r="AE1105" s="52"/>
      <c r="AF1105" s="52"/>
      <c r="AG1105" s="52"/>
      <c r="AH1105" s="52"/>
      <c r="AI1105" s="52"/>
      <c r="AJ1105" s="52"/>
      <c r="AK1105" s="52"/>
      <c r="AL1105" s="52"/>
      <c r="AM1105" s="52"/>
      <c r="AN1105" s="52"/>
      <c r="AO1105" s="52"/>
      <c r="AP1105" s="52"/>
      <c r="AQ1105" s="52"/>
      <c r="AR1105" s="52"/>
      <c r="AS1105" s="52"/>
      <c r="AT1105" s="52"/>
      <c r="AU1105" s="52"/>
      <c r="AV1105" s="52"/>
      <c r="AW1105" s="52"/>
      <c r="AX1105" s="52"/>
      <c r="AY1105" s="52"/>
      <c r="AZ1105" s="52"/>
      <c r="BA1105" s="52"/>
      <c r="BB1105" s="52"/>
    </row>
    <row r="1106" spans="1:54">
      <c r="A1106" s="52"/>
      <c r="B1106" s="52"/>
      <c r="C1106" s="52"/>
      <c r="D1106" s="52"/>
      <c r="E1106" s="52"/>
      <c r="F1106" s="52"/>
      <c r="G1106" s="52"/>
      <c r="H1106" s="52"/>
      <c r="I1106" s="52"/>
      <c r="J1106" s="52"/>
      <c r="K1106" s="52"/>
      <c r="L1106" s="52"/>
      <c r="M1106" s="52"/>
      <c r="N1106" s="52"/>
      <c r="O1106" s="52"/>
      <c r="P1106" s="52"/>
      <c r="Q1106" s="52"/>
      <c r="R1106" s="52"/>
      <c r="S1106" s="52"/>
      <c r="T1106" s="52"/>
      <c r="U1106" s="52"/>
      <c r="V1106" s="52"/>
      <c r="W1106" s="52"/>
      <c r="X1106" s="52"/>
      <c r="Y1106" s="52"/>
      <c r="Z1106" s="52"/>
      <c r="AA1106" s="52"/>
      <c r="AB1106" s="52"/>
      <c r="AC1106" s="52"/>
      <c r="AD1106" s="52"/>
      <c r="AE1106" s="52"/>
      <c r="AF1106" s="52"/>
      <c r="AG1106" s="52"/>
      <c r="AH1106" s="52"/>
      <c r="AI1106" s="52"/>
      <c r="AJ1106" s="52"/>
      <c r="AK1106" s="52"/>
      <c r="AL1106" s="52"/>
      <c r="AM1106" s="52"/>
      <c r="AN1106" s="52"/>
      <c r="AO1106" s="52"/>
      <c r="AP1106" s="52"/>
      <c r="AQ1106" s="52"/>
      <c r="AR1106" s="52"/>
      <c r="AS1106" s="52"/>
      <c r="AT1106" s="52"/>
      <c r="AU1106" s="52"/>
      <c r="AV1106" s="52"/>
      <c r="AW1106" s="52"/>
      <c r="AX1106" s="52"/>
      <c r="AY1106" s="52"/>
      <c r="AZ1106" s="52"/>
      <c r="BA1106" s="52"/>
      <c r="BB1106" s="52"/>
    </row>
    <row r="1107" spans="1:54">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52"/>
      <c r="AM1107" s="52"/>
      <c r="AN1107" s="52"/>
      <c r="AO1107" s="52"/>
      <c r="AP1107" s="52"/>
      <c r="AQ1107" s="52"/>
      <c r="AR1107" s="52"/>
      <c r="AS1107" s="52"/>
      <c r="AT1107" s="52"/>
      <c r="AU1107" s="52"/>
      <c r="AV1107" s="52"/>
      <c r="AW1107" s="52"/>
      <c r="AX1107" s="52"/>
      <c r="AY1107" s="52"/>
      <c r="AZ1107" s="52"/>
      <c r="BA1107" s="52"/>
      <c r="BB1107" s="52"/>
    </row>
    <row r="1108" spans="1:54">
      <c r="A1108" s="52"/>
      <c r="B1108" s="52"/>
      <c r="C1108" s="52"/>
      <c r="D1108" s="52"/>
      <c r="E1108" s="52"/>
      <c r="F1108" s="52"/>
      <c r="G1108" s="52"/>
      <c r="H1108" s="52"/>
      <c r="I1108" s="52"/>
      <c r="J1108" s="52"/>
      <c r="K1108" s="52"/>
      <c r="L1108" s="52"/>
      <c r="M1108" s="52"/>
      <c r="N1108" s="52"/>
      <c r="O1108" s="52"/>
      <c r="P1108" s="52"/>
      <c r="Q1108" s="52"/>
      <c r="R1108" s="52"/>
      <c r="S1108" s="52"/>
      <c r="T1108" s="52"/>
      <c r="U1108" s="52"/>
      <c r="V1108" s="52"/>
      <c r="W1108" s="52"/>
      <c r="X1108" s="52"/>
      <c r="Y1108" s="52"/>
      <c r="Z1108" s="52"/>
      <c r="AA1108" s="52"/>
      <c r="AB1108" s="52"/>
      <c r="AC1108" s="52"/>
      <c r="AD1108" s="52"/>
      <c r="AE1108" s="52"/>
      <c r="AF1108" s="52"/>
      <c r="AG1108" s="52"/>
      <c r="AH1108" s="52"/>
      <c r="AI1108" s="52"/>
      <c r="AJ1108" s="52"/>
      <c r="AK1108" s="52"/>
      <c r="AL1108" s="52"/>
      <c r="AM1108" s="52"/>
      <c r="AN1108" s="52"/>
      <c r="AO1108" s="52"/>
      <c r="AP1108" s="52"/>
      <c r="AQ1108" s="52"/>
      <c r="AR1108" s="52"/>
      <c r="AS1108" s="52"/>
      <c r="AT1108" s="52"/>
      <c r="AU1108" s="52"/>
      <c r="AV1108" s="52"/>
      <c r="AW1108" s="52"/>
      <c r="AX1108" s="52"/>
      <c r="AY1108" s="52"/>
      <c r="AZ1108" s="52"/>
      <c r="BA1108" s="52"/>
      <c r="BB1108" s="52"/>
    </row>
    <row r="1109" spans="1:54">
      <c r="A1109" s="52"/>
      <c r="B1109" s="52"/>
      <c r="C1109" s="52"/>
      <c r="D1109" s="52"/>
      <c r="E1109" s="52"/>
      <c r="F1109" s="52"/>
      <c r="G1109" s="52"/>
      <c r="H1109" s="52"/>
      <c r="I1109" s="52"/>
      <c r="J1109" s="52"/>
      <c r="K1109" s="52"/>
      <c r="L1109" s="52"/>
      <c r="M1109" s="52"/>
      <c r="N1109" s="52"/>
      <c r="O1109" s="52"/>
      <c r="P1109" s="52"/>
      <c r="Q1109" s="52"/>
      <c r="R1109" s="52"/>
      <c r="S1109" s="52"/>
      <c r="T1109" s="52"/>
      <c r="U1109" s="52"/>
      <c r="V1109" s="52"/>
      <c r="W1109" s="52"/>
      <c r="X1109" s="52"/>
      <c r="Y1109" s="52"/>
      <c r="Z1109" s="52"/>
      <c r="AA1109" s="52"/>
      <c r="AB1109" s="52"/>
      <c r="AC1109" s="52"/>
      <c r="AD1109" s="52"/>
      <c r="AE1109" s="52"/>
      <c r="AF1109" s="52"/>
      <c r="AG1109" s="52"/>
      <c r="AH1109" s="52"/>
      <c r="AI1109" s="52"/>
      <c r="AJ1109" s="52"/>
      <c r="AK1109" s="52"/>
      <c r="AL1109" s="52"/>
      <c r="AM1109" s="52"/>
      <c r="AN1109" s="52"/>
      <c r="AO1109" s="52"/>
      <c r="AP1109" s="52"/>
      <c r="AQ1109" s="52"/>
      <c r="AR1109" s="52"/>
      <c r="AS1109" s="52"/>
      <c r="AT1109" s="52"/>
      <c r="AU1109" s="52"/>
      <c r="AV1109" s="52"/>
      <c r="AW1109" s="52"/>
      <c r="AX1109" s="52"/>
      <c r="AY1109" s="52"/>
      <c r="AZ1109" s="52"/>
      <c r="BA1109" s="52"/>
      <c r="BB1109" s="52"/>
    </row>
    <row r="1110" spans="1:54">
      <c r="A1110" s="52"/>
      <c r="B1110" s="52"/>
      <c r="C1110" s="52"/>
      <c r="D1110" s="52"/>
      <c r="E1110" s="52"/>
      <c r="F1110" s="52"/>
      <c r="G1110" s="52"/>
      <c r="H1110" s="52"/>
      <c r="I1110" s="52"/>
      <c r="J1110" s="52"/>
      <c r="K1110" s="52"/>
      <c r="L1110" s="52"/>
      <c r="M1110" s="52"/>
      <c r="N1110" s="52"/>
      <c r="O1110" s="52"/>
      <c r="P1110" s="52"/>
      <c r="Q1110" s="52"/>
      <c r="R1110" s="52"/>
      <c r="S1110" s="52"/>
      <c r="T1110" s="52"/>
      <c r="U1110" s="52"/>
      <c r="V1110" s="52"/>
      <c r="W1110" s="52"/>
      <c r="X1110" s="52"/>
      <c r="Y1110" s="52"/>
      <c r="Z1110" s="52"/>
      <c r="AA1110" s="52"/>
      <c r="AB1110" s="52"/>
      <c r="AC1110" s="52"/>
      <c r="AD1110" s="52"/>
      <c r="AE1110" s="52"/>
      <c r="AF1110" s="52"/>
      <c r="AG1110" s="52"/>
      <c r="AH1110" s="52"/>
      <c r="AI1110" s="52"/>
      <c r="AJ1110" s="52"/>
      <c r="AK1110" s="52"/>
      <c r="AL1110" s="52"/>
      <c r="AM1110" s="52"/>
      <c r="AN1110" s="52"/>
      <c r="AO1110" s="52"/>
      <c r="AP1110" s="52"/>
      <c r="AQ1110" s="52"/>
      <c r="AR1110" s="52"/>
      <c r="AS1110" s="52"/>
      <c r="AT1110" s="52"/>
      <c r="AU1110" s="52"/>
      <c r="AV1110" s="52"/>
      <c r="AW1110" s="52"/>
      <c r="AX1110" s="52"/>
      <c r="AY1110" s="52"/>
      <c r="AZ1110" s="52"/>
      <c r="BA1110" s="52"/>
      <c r="BB1110" s="52"/>
    </row>
    <row r="1111" spans="1:54">
      <c r="A1111" s="52"/>
      <c r="B1111" s="52"/>
      <c r="C1111" s="52"/>
      <c r="D1111" s="52"/>
      <c r="E1111" s="52"/>
      <c r="F1111" s="52"/>
      <c r="G1111" s="52"/>
      <c r="H1111" s="52"/>
      <c r="I1111" s="52"/>
      <c r="J1111" s="52"/>
      <c r="K1111" s="52"/>
      <c r="L1111" s="52"/>
      <c r="M1111" s="52"/>
      <c r="N1111" s="52"/>
      <c r="O1111" s="52"/>
      <c r="P1111" s="52"/>
      <c r="Q1111" s="52"/>
      <c r="R1111" s="52"/>
      <c r="S1111" s="52"/>
      <c r="T1111" s="52"/>
      <c r="U1111" s="52"/>
      <c r="V1111" s="52"/>
      <c r="W1111" s="52"/>
      <c r="X1111" s="52"/>
      <c r="Y1111" s="52"/>
      <c r="Z1111" s="52"/>
      <c r="AA1111" s="52"/>
      <c r="AB1111" s="52"/>
      <c r="AC1111" s="52"/>
      <c r="AD1111" s="52"/>
      <c r="AE1111" s="52"/>
      <c r="AF1111" s="52"/>
      <c r="AG1111" s="52"/>
      <c r="AH1111" s="52"/>
      <c r="AI1111" s="52"/>
      <c r="AJ1111" s="52"/>
      <c r="AK1111" s="52"/>
      <c r="AL1111" s="52"/>
      <c r="AM1111" s="52"/>
      <c r="AN1111" s="52"/>
      <c r="AO1111" s="52"/>
      <c r="AP1111" s="52"/>
      <c r="AQ1111" s="52"/>
      <c r="AR1111" s="52"/>
      <c r="AS1111" s="52"/>
      <c r="AT1111" s="52"/>
      <c r="AU1111" s="52"/>
      <c r="AV1111" s="52"/>
      <c r="AW1111" s="52"/>
      <c r="AX1111" s="52"/>
      <c r="AY1111" s="52"/>
      <c r="AZ1111" s="52"/>
      <c r="BA1111" s="52"/>
      <c r="BB1111" s="52"/>
    </row>
    <row r="1112" spans="1:54">
      <c r="A1112" s="52"/>
      <c r="B1112" s="52"/>
      <c r="C1112" s="52"/>
      <c r="D1112" s="52"/>
      <c r="E1112" s="52"/>
      <c r="F1112" s="52"/>
      <c r="G1112" s="52"/>
      <c r="H1112" s="52"/>
      <c r="I1112" s="52"/>
      <c r="J1112" s="52"/>
      <c r="K1112" s="52"/>
      <c r="L1112" s="52"/>
      <c r="M1112" s="52"/>
      <c r="N1112" s="52"/>
      <c r="O1112" s="52"/>
      <c r="P1112" s="52"/>
      <c r="Q1112" s="52"/>
      <c r="R1112" s="52"/>
      <c r="S1112" s="52"/>
      <c r="T1112" s="52"/>
      <c r="U1112" s="52"/>
      <c r="V1112" s="52"/>
      <c r="W1112" s="52"/>
      <c r="X1112" s="52"/>
      <c r="Y1112" s="52"/>
      <c r="Z1112" s="52"/>
      <c r="AA1112" s="52"/>
      <c r="AB1112" s="52"/>
      <c r="AC1112" s="52"/>
      <c r="AD1112" s="52"/>
      <c r="AE1112" s="52"/>
      <c r="AF1112" s="52"/>
      <c r="AG1112" s="52"/>
      <c r="AH1112" s="52"/>
      <c r="AI1112" s="52"/>
      <c r="AJ1112" s="52"/>
      <c r="AK1112" s="52"/>
      <c r="AL1112" s="52"/>
      <c r="AM1112" s="52"/>
      <c r="AN1112" s="52"/>
      <c r="AO1112" s="52"/>
      <c r="AP1112" s="52"/>
      <c r="AQ1112" s="52"/>
      <c r="AR1112" s="52"/>
      <c r="AS1112" s="52"/>
      <c r="AT1112" s="52"/>
      <c r="AU1112" s="52"/>
      <c r="AV1112" s="52"/>
      <c r="AW1112" s="52"/>
      <c r="AX1112" s="52"/>
      <c r="AY1112" s="52"/>
      <c r="AZ1112" s="52"/>
      <c r="BA1112" s="52"/>
      <c r="BB1112" s="52"/>
    </row>
    <row r="1113" spans="1:54">
      <c r="A1113" s="52"/>
      <c r="B1113" s="52"/>
      <c r="C1113" s="52"/>
      <c r="D1113" s="52"/>
      <c r="E1113" s="52"/>
      <c r="F1113" s="52"/>
      <c r="G1113" s="52"/>
      <c r="H1113" s="52"/>
      <c r="I1113" s="52"/>
      <c r="J1113" s="52"/>
      <c r="K1113" s="52"/>
      <c r="L1113" s="52"/>
      <c r="M1113" s="52"/>
      <c r="N1113" s="52"/>
      <c r="O1113" s="52"/>
      <c r="P1113" s="52"/>
      <c r="Q1113" s="52"/>
      <c r="R1113" s="52"/>
      <c r="S1113" s="52"/>
      <c r="T1113" s="52"/>
      <c r="U1113" s="52"/>
      <c r="V1113" s="52"/>
      <c r="W1113" s="52"/>
      <c r="X1113" s="52"/>
      <c r="Y1113" s="52"/>
      <c r="Z1113" s="52"/>
      <c r="AA1113" s="52"/>
      <c r="AB1113" s="52"/>
      <c r="AC1113" s="52"/>
      <c r="AD1113" s="52"/>
      <c r="AE1113" s="52"/>
      <c r="AF1113" s="52"/>
      <c r="AG1113" s="52"/>
      <c r="AH1113" s="52"/>
      <c r="AI1113" s="52"/>
      <c r="AJ1113" s="52"/>
      <c r="AK1113" s="52"/>
      <c r="AL1113" s="52"/>
      <c r="AM1113" s="52"/>
      <c r="AN1113" s="52"/>
      <c r="AO1113" s="52"/>
      <c r="AP1113" s="52"/>
      <c r="AQ1113" s="52"/>
      <c r="AR1113" s="52"/>
      <c r="AS1113" s="52"/>
      <c r="AT1113" s="52"/>
      <c r="AU1113" s="52"/>
      <c r="AV1113" s="52"/>
      <c r="AW1113" s="52"/>
      <c r="AX1113" s="52"/>
      <c r="AY1113" s="52"/>
      <c r="AZ1113" s="52"/>
      <c r="BA1113" s="52"/>
      <c r="BB1113" s="52"/>
    </row>
    <row r="1114" spans="1:54">
      <c r="A1114" s="52"/>
      <c r="B1114" s="52"/>
      <c r="C1114" s="52"/>
      <c r="D1114" s="52"/>
      <c r="E1114" s="52"/>
      <c r="F1114" s="52"/>
      <c r="G1114" s="52"/>
      <c r="H1114" s="52"/>
      <c r="I1114" s="52"/>
      <c r="J1114" s="52"/>
      <c r="K1114" s="52"/>
      <c r="L1114" s="52"/>
      <c r="M1114" s="52"/>
      <c r="N1114" s="52"/>
      <c r="O1114" s="52"/>
      <c r="P1114" s="52"/>
      <c r="Q1114" s="52"/>
      <c r="R1114" s="52"/>
      <c r="S1114" s="52"/>
      <c r="T1114" s="52"/>
      <c r="U1114" s="52"/>
      <c r="V1114" s="52"/>
      <c r="W1114" s="52"/>
      <c r="X1114" s="52"/>
      <c r="Y1114" s="52"/>
      <c r="Z1114" s="52"/>
      <c r="AA1114" s="52"/>
      <c r="AB1114" s="52"/>
      <c r="AC1114" s="52"/>
      <c r="AD1114" s="52"/>
      <c r="AE1114" s="52"/>
      <c r="AF1114" s="52"/>
      <c r="AG1114" s="52"/>
      <c r="AH1114" s="52"/>
      <c r="AI1114" s="52"/>
      <c r="AJ1114" s="52"/>
      <c r="AK1114" s="52"/>
      <c r="AL1114" s="52"/>
      <c r="AM1114" s="52"/>
      <c r="AN1114" s="52"/>
      <c r="AO1114" s="52"/>
      <c r="AP1114" s="52"/>
      <c r="AQ1114" s="52"/>
      <c r="AR1114" s="52"/>
      <c r="AS1114" s="52"/>
      <c r="AT1114" s="52"/>
      <c r="AU1114" s="52"/>
      <c r="AV1114" s="52"/>
      <c r="AW1114" s="52"/>
      <c r="AX1114" s="52"/>
      <c r="AY1114" s="52"/>
      <c r="AZ1114" s="52"/>
      <c r="BA1114" s="52"/>
      <c r="BB1114" s="52"/>
    </row>
    <row r="1115" spans="1:54">
      <c r="A1115" s="52"/>
      <c r="B1115" s="52"/>
      <c r="C1115" s="52"/>
      <c r="D1115" s="52"/>
      <c r="E1115" s="52"/>
      <c r="F1115" s="52"/>
      <c r="G1115" s="52"/>
      <c r="H1115" s="52"/>
      <c r="I1115" s="52"/>
      <c r="J1115" s="52"/>
      <c r="K1115" s="52"/>
      <c r="L1115" s="52"/>
      <c r="M1115" s="52"/>
      <c r="N1115" s="52"/>
      <c r="O1115" s="52"/>
      <c r="P1115" s="52"/>
      <c r="Q1115" s="52"/>
      <c r="R1115" s="52"/>
      <c r="S1115" s="52"/>
      <c r="T1115" s="52"/>
      <c r="U1115" s="52"/>
      <c r="V1115" s="52"/>
      <c r="W1115" s="52"/>
      <c r="X1115" s="52"/>
      <c r="Y1115" s="52"/>
      <c r="Z1115" s="52"/>
      <c r="AA1115" s="52"/>
      <c r="AB1115" s="52"/>
      <c r="AC1115" s="52"/>
      <c r="AD1115" s="52"/>
      <c r="AE1115" s="52"/>
      <c r="AF1115" s="52"/>
      <c r="AG1115" s="52"/>
      <c r="AH1115" s="52"/>
      <c r="AI1115" s="52"/>
      <c r="AJ1115" s="52"/>
      <c r="AK1115" s="52"/>
      <c r="AL1115" s="52"/>
      <c r="AM1115" s="52"/>
      <c r="AN1115" s="52"/>
      <c r="AO1115" s="52"/>
      <c r="AP1115" s="52"/>
      <c r="AQ1115" s="52"/>
      <c r="AR1115" s="52"/>
      <c r="AS1115" s="52"/>
      <c r="AT1115" s="52"/>
      <c r="AU1115" s="52"/>
      <c r="AV1115" s="52"/>
      <c r="AW1115" s="52"/>
      <c r="AX1115" s="52"/>
      <c r="AY1115" s="52"/>
      <c r="AZ1115" s="52"/>
      <c r="BA1115" s="52"/>
      <c r="BB1115" s="52"/>
    </row>
    <row r="1116" spans="1:54">
      <c r="A1116" s="52"/>
      <c r="B1116" s="52"/>
      <c r="C1116" s="52"/>
      <c r="D1116" s="52"/>
      <c r="E1116" s="52"/>
      <c r="F1116" s="52"/>
      <c r="G1116" s="52"/>
      <c r="H1116" s="52"/>
      <c r="I1116" s="52"/>
      <c r="J1116" s="52"/>
      <c r="K1116" s="52"/>
      <c r="L1116" s="52"/>
      <c r="M1116" s="52"/>
      <c r="N1116" s="52"/>
      <c r="O1116" s="52"/>
      <c r="P1116" s="52"/>
      <c r="Q1116" s="52"/>
      <c r="R1116" s="52"/>
      <c r="S1116" s="52"/>
      <c r="T1116" s="52"/>
      <c r="U1116" s="52"/>
      <c r="V1116" s="52"/>
      <c r="W1116" s="52"/>
      <c r="X1116" s="52"/>
      <c r="Y1116" s="52"/>
      <c r="Z1116" s="52"/>
      <c r="AA1116" s="52"/>
      <c r="AB1116" s="52"/>
      <c r="AC1116" s="52"/>
      <c r="AD1116" s="52"/>
      <c r="AE1116" s="52"/>
      <c r="AF1116" s="52"/>
      <c r="AG1116" s="52"/>
      <c r="AH1116" s="52"/>
      <c r="AI1116" s="52"/>
      <c r="AJ1116" s="52"/>
      <c r="AK1116" s="52"/>
      <c r="AL1116" s="52"/>
      <c r="AM1116" s="52"/>
      <c r="AN1116" s="52"/>
      <c r="AO1116" s="52"/>
      <c r="AP1116" s="52"/>
      <c r="AQ1116" s="52"/>
      <c r="AR1116" s="52"/>
      <c r="AS1116" s="52"/>
      <c r="AT1116" s="52"/>
      <c r="AU1116" s="52"/>
      <c r="AV1116" s="52"/>
      <c r="AW1116" s="52"/>
      <c r="AX1116" s="52"/>
      <c r="AY1116" s="52"/>
      <c r="AZ1116" s="52"/>
      <c r="BA1116" s="52"/>
      <c r="BB1116" s="52"/>
    </row>
    <row r="1117" spans="1:54">
      <c r="A1117" s="52"/>
      <c r="B1117" s="52"/>
      <c r="C1117" s="52"/>
      <c r="D1117" s="52"/>
      <c r="E1117" s="52"/>
      <c r="F1117" s="52"/>
      <c r="G1117" s="52"/>
      <c r="H1117" s="52"/>
      <c r="I1117" s="52"/>
      <c r="J1117" s="52"/>
      <c r="K1117" s="52"/>
      <c r="L1117" s="52"/>
      <c r="M1117" s="52"/>
      <c r="N1117" s="52"/>
      <c r="O1117" s="52"/>
      <c r="P1117" s="52"/>
      <c r="Q1117" s="52"/>
      <c r="R1117" s="52"/>
      <c r="S1117" s="52"/>
      <c r="T1117" s="52"/>
      <c r="U1117" s="52"/>
      <c r="V1117" s="52"/>
      <c r="W1117" s="52"/>
      <c r="X1117" s="52"/>
      <c r="Y1117" s="52"/>
      <c r="Z1117" s="52"/>
      <c r="AA1117" s="52"/>
      <c r="AB1117" s="52"/>
      <c r="AC1117" s="52"/>
      <c r="AD1117" s="52"/>
      <c r="AE1117" s="52"/>
      <c r="AF1117" s="52"/>
      <c r="AG1117" s="52"/>
      <c r="AH1117" s="52"/>
      <c r="AI1117" s="52"/>
      <c r="AJ1117" s="52"/>
      <c r="AK1117" s="52"/>
      <c r="AL1117" s="52"/>
      <c r="AM1117" s="52"/>
      <c r="AN1117" s="52"/>
      <c r="AO1117" s="52"/>
      <c r="AP1117" s="52"/>
      <c r="AQ1117" s="52"/>
      <c r="AR1117" s="52"/>
      <c r="AS1117" s="52"/>
      <c r="AT1117" s="52"/>
      <c r="AU1117" s="52"/>
      <c r="AV1117" s="52"/>
      <c r="AW1117" s="52"/>
      <c r="AX1117" s="52"/>
      <c r="AY1117" s="52"/>
      <c r="AZ1117" s="52"/>
      <c r="BA1117" s="52"/>
      <c r="BB1117" s="52"/>
    </row>
    <row r="1118" spans="1:54">
      <c r="A1118" s="52"/>
      <c r="B1118" s="52"/>
      <c r="C1118" s="52"/>
      <c r="D1118" s="52"/>
      <c r="E1118" s="52"/>
      <c r="F1118" s="52"/>
      <c r="G1118" s="52"/>
      <c r="H1118" s="52"/>
      <c r="I1118" s="52"/>
      <c r="J1118" s="52"/>
      <c r="K1118" s="52"/>
      <c r="L1118" s="52"/>
      <c r="M1118" s="52"/>
      <c r="N1118" s="52"/>
      <c r="O1118" s="52"/>
      <c r="P1118" s="52"/>
      <c r="Q1118" s="52"/>
      <c r="R1118" s="52"/>
      <c r="S1118" s="52"/>
      <c r="T1118" s="52"/>
      <c r="U1118" s="52"/>
      <c r="V1118" s="52"/>
      <c r="W1118" s="52"/>
      <c r="X1118" s="52"/>
      <c r="Y1118" s="52"/>
      <c r="Z1118" s="52"/>
      <c r="AA1118" s="52"/>
      <c r="AB1118" s="52"/>
      <c r="AC1118" s="52"/>
      <c r="AD1118" s="52"/>
      <c r="AE1118" s="52"/>
      <c r="AF1118" s="52"/>
      <c r="AG1118" s="52"/>
      <c r="AH1118" s="52"/>
      <c r="AI1118" s="52"/>
      <c r="AJ1118" s="52"/>
      <c r="AK1118" s="52"/>
      <c r="AL1118" s="52"/>
      <c r="AM1118" s="52"/>
      <c r="AN1118" s="52"/>
      <c r="AO1118" s="52"/>
      <c r="AP1118" s="52"/>
      <c r="AQ1118" s="52"/>
      <c r="AR1118" s="52"/>
      <c r="AS1118" s="52"/>
      <c r="AT1118" s="52"/>
      <c r="AU1118" s="52"/>
      <c r="AV1118" s="52"/>
      <c r="AW1118" s="52"/>
      <c r="AX1118" s="52"/>
      <c r="AY1118" s="52"/>
      <c r="AZ1118" s="52"/>
      <c r="BA1118" s="52"/>
      <c r="BB1118" s="52"/>
    </row>
    <row r="1119" spans="1:54">
      <c r="A1119" s="52"/>
      <c r="B1119" s="52"/>
      <c r="C1119" s="52"/>
      <c r="D1119" s="52"/>
      <c r="E1119" s="52"/>
      <c r="F1119" s="52"/>
      <c r="G1119" s="52"/>
      <c r="H1119" s="52"/>
      <c r="I1119" s="52"/>
      <c r="J1119" s="52"/>
      <c r="K1119" s="52"/>
      <c r="L1119" s="52"/>
      <c r="M1119" s="52"/>
      <c r="N1119" s="52"/>
      <c r="O1119" s="52"/>
      <c r="P1119" s="52"/>
      <c r="Q1119" s="52"/>
      <c r="R1119" s="52"/>
      <c r="S1119" s="52"/>
      <c r="T1119" s="52"/>
      <c r="U1119" s="52"/>
      <c r="V1119" s="52"/>
      <c r="W1119" s="52"/>
      <c r="X1119" s="52"/>
      <c r="Y1119" s="52"/>
      <c r="Z1119" s="52"/>
      <c r="AA1119" s="52"/>
      <c r="AB1119" s="52"/>
      <c r="AC1119" s="52"/>
      <c r="AD1119" s="52"/>
      <c r="AE1119" s="52"/>
      <c r="AF1119" s="52"/>
      <c r="AG1119" s="52"/>
      <c r="AH1119" s="52"/>
      <c r="AI1119" s="52"/>
      <c r="AJ1119" s="52"/>
      <c r="AK1119" s="52"/>
      <c r="AL1119" s="52"/>
      <c r="AM1119" s="52"/>
      <c r="AN1119" s="52"/>
      <c r="AO1119" s="52"/>
      <c r="AP1119" s="52"/>
      <c r="AQ1119" s="52"/>
      <c r="AR1119" s="52"/>
      <c r="AS1119" s="52"/>
      <c r="AT1119" s="52"/>
      <c r="AU1119" s="52"/>
      <c r="AV1119" s="52"/>
      <c r="AW1119" s="52"/>
      <c r="AX1119" s="52"/>
      <c r="AY1119" s="52"/>
      <c r="AZ1119" s="52"/>
      <c r="BA1119" s="52"/>
      <c r="BB1119" s="52"/>
    </row>
    <row r="1120" spans="1:54">
      <c r="A1120" s="52"/>
      <c r="B1120" s="52"/>
      <c r="C1120" s="52"/>
      <c r="D1120" s="52"/>
      <c r="E1120" s="52"/>
      <c r="F1120" s="52"/>
      <c r="G1120" s="52"/>
      <c r="H1120" s="52"/>
      <c r="I1120" s="52"/>
      <c r="J1120" s="52"/>
      <c r="K1120" s="52"/>
      <c r="L1120" s="52"/>
      <c r="M1120" s="52"/>
      <c r="N1120" s="52"/>
      <c r="O1120" s="52"/>
      <c r="P1120" s="52"/>
      <c r="Q1120" s="52"/>
      <c r="R1120" s="52"/>
      <c r="S1120" s="52"/>
      <c r="T1120" s="52"/>
      <c r="U1120" s="52"/>
      <c r="V1120" s="52"/>
      <c r="W1120" s="52"/>
      <c r="X1120" s="52"/>
      <c r="Y1120" s="52"/>
      <c r="Z1120" s="52"/>
      <c r="AA1120" s="52"/>
      <c r="AB1120" s="52"/>
      <c r="AC1120" s="52"/>
      <c r="AD1120" s="52"/>
      <c r="AE1120" s="52"/>
      <c r="AF1120" s="52"/>
      <c r="AG1120" s="52"/>
      <c r="AH1120" s="52"/>
      <c r="AI1120" s="52"/>
      <c r="AJ1120" s="52"/>
      <c r="AK1120" s="52"/>
      <c r="AL1120" s="52"/>
      <c r="AM1120" s="52"/>
      <c r="AN1120" s="52"/>
      <c r="AO1120" s="52"/>
      <c r="AP1120" s="52"/>
      <c r="AQ1120" s="52"/>
      <c r="AR1120" s="52"/>
      <c r="AS1120" s="52"/>
      <c r="AT1120" s="52"/>
      <c r="AU1120" s="52"/>
      <c r="AV1120" s="52"/>
      <c r="AW1120" s="52"/>
      <c r="AX1120" s="52"/>
      <c r="AY1120" s="52"/>
      <c r="AZ1120" s="52"/>
      <c r="BA1120" s="52"/>
      <c r="BB1120" s="52"/>
    </row>
    <row r="1121" spans="1:54">
      <c r="A1121" s="52"/>
      <c r="B1121" s="52"/>
      <c r="C1121" s="52"/>
      <c r="D1121" s="52"/>
      <c r="E1121" s="52"/>
      <c r="F1121" s="52"/>
      <c r="G1121" s="52"/>
      <c r="H1121" s="52"/>
      <c r="I1121" s="52"/>
      <c r="J1121" s="52"/>
      <c r="K1121" s="52"/>
      <c r="L1121" s="52"/>
      <c r="M1121" s="52"/>
      <c r="N1121" s="52"/>
      <c r="O1121" s="52"/>
      <c r="P1121" s="52"/>
      <c r="Q1121" s="52"/>
      <c r="R1121" s="52"/>
      <c r="S1121" s="52"/>
      <c r="T1121" s="52"/>
      <c r="U1121" s="52"/>
      <c r="V1121" s="52"/>
      <c r="W1121" s="52"/>
      <c r="X1121" s="52"/>
      <c r="Y1121" s="52"/>
      <c r="Z1121" s="52"/>
      <c r="AA1121" s="52"/>
      <c r="AB1121" s="52"/>
      <c r="AC1121" s="52"/>
      <c r="AD1121" s="52"/>
      <c r="AE1121" s="52"/>
      <c r="AF1121" s="52"/>
      <c r="AG1121" s="52"/>
      <c r="AH1121" s="52"/>
      <c r="AI1121" s="52"/>
      <c r="AJ1121" s="52"/>
      <c r="AK1121" s="52"/>
      <c r="AL1121" s="52"/>
      <c r="AM1121" s="52"/>
      <c r="AN1121" s="52"/>
      <c r="AO1121" s="52"/>
      <c r="AP1121" s="52"/>
      <c r="AQ1121" s="52"/>
      <c r="AR1121" s="52"/>
      <c r="AS1121" s="52"/>
      <c r="AT1121" s="52"/>
      <c r="AU1121" s="52"/>
      <c r="AV1121" s="52"/>
      <c r="AW1121" s="52"/>
      <c r="AX1121" s="52"/>
      <c r="AY1121" s="52"/>
      <c r="AZ1121" s="52"/>
      <c r="BA1121" s="52"/>
      <c r="BB1121" s="52"/>
    </row>
    <row r="1122" spans="1:54">
      <c r="A1122" s="52"/>
      <c r="B1122" s="52"/>
      <c r="C1122" s="52"/>
      <c r="D1122" s="52"/>
      <c r="E1122" s="52"/>
      <c r="F1122" s="52"/>
      <c r="G1122" s="52"/>
      <c r="H1122" s="52"/>
      <c r="I1122" s="52"/>
      <c r="J1122" s="52"/>
      <c r="K1122" s="52"/>
      <c r="L1122" s="52"/>
      <c r="M1122" s="52"/>
      <c r="N1122" s="52"/>
      <c r="O1122" s="52"/>
      <c r="P1122" s="52"/>
      <c r="Q1122" s="52"/>
      <c r="R1122" s="52"/>
      <c r="S1122" s="52"/>
      <c r="T1122" s="52"/>
      <c r="U1122" s="52"/>
      <c r="V1122" s="52"/>
      <c r="W1122" s="52"/>
      <c r="X1122" s="52"/>
      <c r="Y1122" s="52"/>
      <c r="Z1122" s="52"/>
      <c r="AA1122" s="52"/>
      <c r="AB1122" s="52"/>
      <c r="AC1122" s="52"/>
      <c r="AD1122" s="52"/>
      <c r="AE1122" s="52"/>
      <c r="AF1122" s="52"/>
      <c r="AG1122" s="52"/>
      <c r="AH1122" s="52"/>
      <c r="AI1122" s="52"/>
      <c r="AJ1122" s="52"/>
      <c r="AK1122" s="52"/>
      <c r="AL1122" s="52"/>
      <c r="AM1122" s="52"/>
      <c r="AN1122" s="52"/>
      <c r="AO1122" s="52"/>
      <c r="AP1122" s="52"/>
      <c r="AQ1122" s="52"/>
      <c r="AR1122" s="52"/>
      <c r="AS1122" s="52"/>
      <c r="AT1122" s="52"/>
      <c r="AU1122" s="52"/>
      <c r="AV1122" s="52"/>
      <c r="AW1122" s="52"/>
      <c r="AX1122" s="52"/>
      <c r="AY1122" s="52"/>
      <c r="AZ1122" s="52"/>
      <c r="BA1122" s="52"/>
      <c r="BB1122" s="52"/>
    </row>
    <row r="1123" spans="1:54">
      <c r="A1123" s="52"/>
      <c r="B1123" s="52"/>
      <c r="C1123" s="52"/>
      <c r="D1123" s="52"/>
      <c r="E1123" s="52"/>
      <c r="F1123" s="52"/>
      <c r="G1123" s="52"/>
      <c r="H1123" s="52"/>
      <c r="I1123" s="52"/>
      <c r="J1123" s="52"/>
      <c r="K1123" s="52"/>
      <c r="L1123" s="52"/>
      <c r="M1123" s="52"/>
      <c r="N1123" s="52"/>
      <c r="O1123" s="52"/>
      <c r="P1123" s="52"/>
      <c r="Q1123" s="52"/>
      <c r="R1123" s="52"/>
      <c r="S1123" s="52"/>
      <c r="T1123" s="52"/>
      <c r="U1123" s="52"/>
      <c r="V1123" s="52"/>
      <c r="W1123" s="52"/>
      <c r="X1123" s="52"/>
      <c r="Y1123" s="52"/>
      <c r="Z1123" s="52"/>
      <c r="AA1123" s="52"/>
      <c r="AB1123" s="52"/>
      <c r="AC1123" s="52"/>
      <c r="AD1123" s="52"/>
      <c r="AE1123" s="52"/>
      <c r="AF1123" s="52"/>
      <c r="AG1123" s="52"/>
      <c r="AH1123" s="52"/>
      <c r="AI1123" s="52"/>
      <c r="AJ1123" s="52"/>
      <c r="AK1123" s="52"/>
      <c r="AL1123" s="52"/>
      <c r="AM1123" s="52"/>
      <c r="AN1123" s="52"/>
      <c r="AO1123" s="52"/>
      <c r="AP1123" s="52"/>
      <c r="AQ1123" s="52"/>
      <c r="AR1123" s="52"/>
      <c r="AS1123" s="52"/>
      <c r="AT1123" s="52"/>
      <c r="AU1123" s="52"/>
      <c r="AV1123" s="52"/>
      <c r="AW1123" s="52"/>
      <c r="AX1123" s="52"/>
      <c r="AY1123" s="52"/>
      <c r="AZ1123" s="52"/>
      <c r="BA1123" s="52"/>
      <c r="BB1123" s="52"/>
    </row>
    <row r="1124" spans="1:54">
      <c r="A1124" s="52"/>
      <c r="B1124" s="52"/>
      <c r="C1124" s="52"/>
      <c r="D1124" s="52"/>
      <c r="E1124" s="52"/>
      <c r="F1124" s="52"/>
      <c r="G1124" s="52"/>
      <c r="H1124" s="52"/>
      <c r="I1124" s="52"/>
      <c r="J1124" s="52"/>
      <c r="K1124" s="52"/>
      <c r="L1124" s="52"/>
      <c r="M1124" s="52"/>
      <c r="N1124" s="52"/>
      <c r="O1124" s="52"/>
      <c r="P1124" s="52"/>
      <c r="Q1124" s="52"/>
      <c r="R1124" s="52"/>
      <c r="S1124" s="52"/>
      <c r="T1124" s="52"/>
      <c r="U1124" s="52"/>
      <c r="V1124" s="52"/>
      <c r="W1124" s="52"/>
      <c r="X1124" s="52"/>
      <c r="Y1124" s="52"/>
      <c r="Z1124" s="52"/>
      <c r="AA1124" s="52"/>
      <c r="AB1124" s="52"/>
      <c r="AC1124" s="52"/>
      <c r="AD1124" s="52"/>
      <c r="AE1124" s="52"/>
      <c r="AF1124" s="52"/>
      <c r="AG1124" s="52"/>
      <c r="AH1124" s="52"/>
      <c r="AI1124" s="52"/>
      <c r="AJ1124" s="52"/>
      <c r="AK1124" s="52"/>
      <c r="AL1124" s="52"/>
      <c r="AM1124" s="52"/>
      <c r="AN1124" s="52"/>
      <c r="AO1124" s="52"/>
      <c r="AP1124" s="52"/>
      <c r="AQ1124" s="52"/>
      <c r="AR1124" s="52"/>
      <c r="AS1124" s="52"/>
      <c r="AT1124" s="52"/>
      <c r="AU1124" s="52"/>
      <c r="AV1124" s="52"/>
      <c r="AW1124" s="52"/>
      <c r="AX1124" s="52"/>
      <c r="AY1124" s="52"/>
      <c r="AZ1124" s="52"/>
      <c r="BA1124" s="52"/>
      <c r="BB1124" s="52"/>
    </row>
    <row r="1125" spans="1:54">
      <c r="A1125" s="52"/>
      <c r="B1125" s="52"/>
      <c r="C1125" s="52"/>
      <c r="D1125" s="52"/>
      <c r="E1125" s="52"/>
      <c r="F1125" s="52"/>
      <c r="G1125" s="52"/>
      <c r="H1125" s="52"/>
      <c r="I1125" s="52"/>
      <c r="J1125" s="52"/>
      <c r="K1125" s="52"/>
      <c r="L1125" s="52"/>
      <c r="M1125" s="52"/>
      <c r="N1125" s="52"/>
      <c r="O1125" s="52"/>
      <c r="P1125" s="52"/>
      <c r="Q1125" s="52"/>
      <c r="R1125" s="52"/>
      <c r="S1125" s="52"/>
      <c r="T1125" s="52"/>
      <c r="U1125" s="52"/>
      <c r="V1125" s="52"/>
      <c r="W1125" s="52"/>
      <c r="X1125" s="52"/>
      <c r="Y1125" s="52"/>
      <c r="Z1125" s="52"/>
      <c r="AA1125" s="52"/>
      <c r="AB1125" s="52"/>
      <c r="AC1125" s="52"/>
      <c r="AD1125" s="52"/>
      <c r="AE1125" s="52"/>
      <c r="AF1125" s="52"/>
      <c r="AG1125" s="52"/>
      <c r="AH1125" s="52"/>
      <c r="AI1125" s="52"/>
      <c r="AJ1125" s="52"/>
      <c r="AK1125" s="52"/>
      <c r="AL1125" s="52"/>
      <c r="AM1125" s="52"/>
      <c r="AN1125" s="52"/>
      <c r="AO1125" s="52"/>
      <c r="AP1125" s="52"/>
      <c r="AQ1125" s="52"/>
      <c r="AR1125" s="52"/>
      <c r="AS1125" s="52"/>
      <c r="AT1125" s="52"/>
      <c r="AU1125" s="52"/>
      <c r="AV1125" s="52"/>
      <c r="AW1125" s="52"/>
      <c r="AX1125" s="52"/>
      <c r="AY1125" s="52"/>
      <c r="AZ1125" s="52"/>
      <c r="BA1125" s="52"/>
      <c r="BB1125" s="52"/>
    </row>
    <row r="1126" spans="1:54">
      <c r="A1126" s="52"/>
      <c r="B1126" s="52"/>
      <c r="C1126" s="52"/>
      <c r="D1126" s="52"/>
      <c r="E1126" s="52"/>
      <c r="F1126" s="52"/>
      <c r="G1126" s="52"/>
      <c r="H1126" s="52"/>
      <c r="I1126" s="52"/>
      <c r="J1126" s="52"/>
      <c r="K1126" s="52"/>
      <c r="L1126" s="52"/>
      <c r="M1126" s="52"/>
      <c r="N1126" s="52"/>
      <c r="O1126" s="52"/>
      <c r="P1126" s="52"/>
      <c r="Q1126" s="52"/>
      <c r="R1126" s="52"/>
      <c r="S1126" s="52"/>
      <c r="T1126" s="52"/>
      <c r="U1126" s="52"/>
      <c r="V1126" s="52"/>
      <c r="W1126" s="52"/>
      <c r="X1126" s="52"/>
      <c r="Y1126" s="52"/>
      <c r="Z1126" s="52"/>
      <c r="AA1126" s="52"/>
      <c r="AB1126" s="52"/>
      <c r="AC1126" s="52"/>
      <c r="AD1126" s="52"/>
      <c r="AE1126" s="52"/>
      <c r="AF1126" s="52"/>
      <c r="AG1126" s="52"/>
      <c r="AH1126" s="52"/>
      <c r="AI1126" s="52"/>
      <c r="AJ1126" s="52"/>
      <c r="AK1126" s="52"/>
      <c r="AL1126" s="52"/>
      <c r="AM1126" s="52"/>
      <c r="AN1126" s="52"/>
      <c r="AO1126" s="52"/>
      <c r="AP1126" s="52"/>
      <c r="AQ1126" s="52"/>
      <c r="AR1126" s="52"/>
      <c r="AS1126" s="52"/>
      <c r="AT1126" s="52"/>
      <c r="AU1126" s="52"/>
      <c r="AV1126" s="52"/>
      <c r="AW1126" s="52"/>
      <c r="AX1126" s="52"/>
      <c r="AY1126" s="52"/>
      <c r="AZ1126" s="52"/>
      <c r="BA1126" s="52"/>
      <c r="BB1126" s="52"/>
    </row>
    <row r="1127" spans="1:54">
      <c r="A1127" s="52"/>
      <c r="B1127" s="52"/>
      <c r="C1127" s="52"/>
      <c r="D1127" s="52"/>
      <c r="E1127" s="52"/>
      <c r="F1127" s="52"/>
      <c r="G1127" s="52"/>
      <c r="H1127" s="52"/>
      <c r="I1127" s="52"/>
      <c r="J1127" s="52"/>
      <c r="K1127" s="52"/>
      <c r="L1127" s="52"/>
      <c r="M1127" s="52"/>
      <c r="N1127" s="52"/>
      <c r="O1127" s="52"/>
      <c r="P1127" s="52"/>
      <c r="Q1127" s="52"/>
      <c r="R1127" s="52"/>
      <c r="S1127" s="52"/>
      <c r="T1127" s="52"/>
      <c r="U1127" s="52"/>
      <c r="V1127" s="52"/>
      <c r="W1127" s="52"/>
      <c r="X1127" s="52"/>
      <c r="Y1127" s="52"/>
      <c r="Z1127" s="52"/>
      <c r="AA1127" s="52"/>
      <c r="AB1127" s="52"/>
      <c r="AC1127" s="52"/>
      <c r="AD1127" s="52"/>
      <c r="AE1127" s="52"/>
      <c r="AF1127" s="52"/>
      <c r="AG1127" s="52"/>
      <c r="AH1127" s="52"/>
      <c r="AI1127" s="52"/>
      <c r="AJ1127" s="52"/>
      <c r="AK1127" s="52"/>
      <c r="AL1127" s="52"/>
      <c r="AM1127" s="52"/>
      <c r="AN1127" s="52"/>
      <c r="AO1127" s="52"/>
      <c r="AP1127" s="52"/>
      <c r="AQ1127" s="52"/>
      <c r="AR1127" s="52"/>
      <c r="AS1127" s="52"/>
      <c r="AT1127" s="52"/>
      <c r="AU1127" s="52"/>
      <c r="AV1127" s="52"/>
      <c r="AW1127" s="52"/>
      <c r="AX1127" s="52"/>
      <c r="AY1127" s="52"/>
      <c r="AZ1127" s="52"/>
      <c r="BA1127" s="52"/>
      <c r="BB1127" s="52"/>
    </row>
    <row r="1128" spans="1:54">
      <c r="A1128" s="52"/>
      <c r="B1128" s="52"/>
      <c r="C1128" s="52"/>
      <c r="D1128" s="52"/>
      <c r="E1128" s="52"/>
      <c r="F1128" s="52"/>
      <c r="G1128" s="52"/>
      <c r="H1128" s="52"/>
      <c r="I1128" s="52"/>
      <c r="J1128" s="52"/>
      <c r="K1128" s="52"/>
      <c r="L1128" s="52"/>
      <c r="M1128" s="52"/>
      <c r="N1128" s="52"/>
      <c r="O1128" s="52"/>
      <c r="P1128" s="52"/>
      <c r="Q1128" s="52"/>
      <c r="R1128" s="52"/>
      <c r="S1128" s="52"/>
      <c r="T1128" s="52"/>
      <c r="U1128" s="52"/>
      <c r="V1128" s="52"/>
      <c r="W1128" s="52"/>
      <c r="X1128" s="52"/>
      <c r="Y1128" s="52"/>
      <c r="Z1128" s="52"/>
      <c r="AA1128" s="52"/>
      <c r="AB1128" s="52"/>
      <c r="AC1128" s="52"/>
      <c r="AD1128" s="52"/>
      <c r="AE1128" s="52"/>
      <c r="AF1128" s="52"/>
      <c r="AG1128" s="52"/>
      <c r="AH1128" s="52"/>
      <c r="AI1128" s="52"/>
      <c r="AJ1128" s="52"/>
      <c r="AK1128" s="52"/>
      <c r="AL1128" s="52"/>
      <c r="AM1128" s="52"/>
      <c r="AN1128" s="52"/>
      <c r="AO1128" s="52"/>
      <c r="AP1128" s="52"/>
      <c r="AQ1128" s="52"/>
      <c r="AR1128" s="52"/>
      <c r="AS1128" s="52"/>
      <c r="AT1128" s="52"/>
      <c r="AU1128" s="52"/>
      <c r="AV1128" s="52"/>
      <c r="AW1128" s="52"/>
      <c r="AX1128" s="52"/>
      <c r="AY1128" s="52"/>
      <c r="AZ1128" s="52"/>
      <c r="BA1128" s="52"/>
      <c r="BB1128" s="52"/>
    </row>
    <row r="1129" spans="1:54">
      <c r="A1129" s="52"/>
      <c r="B1129" s="52"/>
      <c r="C1129" s="52"/>
      <c r="D1129" s="52"/>
      <c r="E1129" s="52"/>
      <c r="F1129" s="52"/>
      <c r="G1129" s="52"/>
      <c r="H1129" s="52"/>
      <c r="I1129" s="52"/>
      <c r="J1129" s="52"/>
      <c r="K1129" s="52"/>
      <c r="L1129" s="52"/>
      <c r="M1129" s="52"/>
      <c r="N1129" s="52"/>
      <c r="O1129" s="52"/>
      <c r="P1129" s="52"/>
      <c r="Q1129" s="52"/>
      <c r="R1129" s="52"/>
      <c r="S1129" s="52"/>
      <c r="T1129" s="52"/>
      <c r="U1129" s="52"/>
      <c r="V1129" s="52"/>
      <c r="W1129" s="52"/>
      <c r="X1129" s="52"/>
      <c r="Y1129" s="52"/>
      <c r="Z1129" s="52"/>
      <c r="AA1129" s="52"/>
      <c r="AB1129" s="52"/>
      <c r="AC1129" s="52"/>
      <c r="AD1129" s="52"/>
      <c r="AE1129" s="52"/>
      <c r="AF1129" s="52"/>
      <c r="AG1129" s="52"/>
      <c r="AH1129" s="52"/>
      <c r="AI1129" s="52"/>
      <c r="AJ1129" s="52"/>
      <c r="AK1129" s="52"/>
      <c r="AL1129" s="52"/>
      <c r="AM1129" s="52"/>
      <c r="AN1129" s="52"/>
      <c r="AO1129" s="52"/>
      <c r="AP1129" s="52"/>
      <c r="AQ1129" s="52"/>
      <c r="AR1129" s="52"/>
      <c r="AS1129" s="52"/>
      <c r="AT1129" s="52"/>
      <c r="AU1129" s="52"/>
      <c r="AV1129" s="52"/>
      <c r="AW1129" s="52"/>
      <c r="AX1129" s="52"/>
      <c r="AY1129" s="52"/>
      <c r="AZ1129" s="52"/>
      <c r="BA1129" s="52"/>
      <c r="BB1129" s="52"/>
    </row>
    <row r="1130" spans="1:54">
      <c r="A1130" s="52"/>
      <c r="B1130" s="52"/>
      <c r="C1130" s="52"/>
      <c r="D1130" s="52"/>
      <c r="E1130" s="52"/>
      <c r="F1130" s="52"/>
      <c r="G1130" s="52"/>
      <c r="H1130" s="52"/>
      <c r="I1130" s="52"/>
      <c r="J1130" s="52"/>
      <c r="K1130" s="52"/>
      <c r="L1130" s="52"/>
      <c r="M1130" s="52"/>
      <c r="N1130" s="52"/>
      <c r="O1130" s="52"/>
      <c r="P1130" s="52"/>
      <c r="Q1130" s="52"/>
      <c r="R1130" s="52"/>
      <c r="S1130" s="52"/>
      <c r="T1130" s="52"/>
      <c r="U1130" s="52"/>
      <c r="V1130" s="52"/>
      <c r="W1130" s="52"/>
      <c r="X1130" s="52"/>
      <c r="Y1130" s="52"/>
      <c r="Z1130" s="52"/>
      <c r="AA1130" s="52"/>
      <c r="AB1130" s="52"/>
      <c r="AC1130" s="52"/>
      <c r="AD1130" s="52"/>
      <c r="AE1130" s="52"/>
      <c r="AF1130" s="52"/>
      <c r="AG1130" s="52"/>
      <c r="AH1130" s="52"/>
      <c r="AI1130" s="52"/>
      <c r="AJ1130" s="52"/>
      <c r="AK1130" s="52"/>
      <c r="AL1130" s="52"/>
      <c r="AM1130" s="52"/>
      <c r="AN1130" s="52"/>
      <c r="AO1130" s="52"/>
      <c r="AP1130" s="52"/>
      <c r="AQ1130" s="52"/>
      <c r="AR1130" s="52"/>
      <c r="AS1130" s="52"/>
      <c r="AT1130" s="52"/>
      <c r="AU1130" s="52"/>
      <c r="AV1130" s="52"/>
      <c r="AW1130" s="52"/>
      <c r="AX1130" s="52"/>
      <c r="AY1130" s="52"/>
      <c r="AZ1130" s="52"/>
      <c r="BA1130" s="52"/>
      <c r="BB1130" s="52"/>
    </row>
    <row r="1131" spans="1:54">
      <c r="A1131" s="52"/>
      <c r="B1131" s="52"/>
      <c r="C1131" s="52"/>
      <c r="D1131" s="52"/>
      <c r="E1131" s="52"/>
      <c r="F1131" s="52"/>
      <c r="G1131" s="52"/>
      <c r="H1131" s="52"/>
      <c r="I1131" s="52"/>
      <c r="J1131" s="52"/>
      <c r="K1131" s="52"/>
      <c r="L1131" s="52"/>
      <c r="M1131" s="52"/>
      <c r="N1131" s="52"/>
      <c r="O1131" s="52"/>
      <c r="P1131" s="52"/>
      <c r="Q1131" s="52"/>
      <c r="R1131" s="52"/>
      <c r="S1131" s="52"/>
      <c r="T1131" s="52"/>
      <c r="U1131" s="52"/>
      <c r="V1131" s="52"/>
      <c r="W1131" s="52"/>
      <c r="X1131" s="52"/>
      <c r="Y1131" s="52"/>
      <c r="Z1131" s="52"/>
      <c r="AA1131" s="52"/>
      <c r="AB1131" s="52"/>
      <c r="AC1131" s="52"/>
      <c r="AD1131" s="52"/>
      <c r="AE1131" s="52"/>
      <c r="AF1131" s="52"/>
      <c r="AG1131" s="52"/>
      <c r="AH1131" s="52"/>
      <c r="AI1131" s="52"/>
      <c r="AJ1131" s="52"/>
      <c r="AK1131" s="52"/>
      <c r="AL1131" s="52"/>
      <c r="AM1131" s="52"/>
      <c r="AN1131" s="52"/>
      <c r="AO1131" s="52"/>
      <c r="AP1131" s="52"/>
      <c r="AQ1131" s="52"/>
      <c r="AR1131" s="52"/>
      <c r="AS1131" s="52"/>
      <c r="AT1131" s="52"/>
      <c r="AU1131" s="52"/>
      <c r="AV1131" s="52"/>
      <c r="AW1131" s="52"/>
      <c r="AX1131" s="52"/>
      <c r="AY1131" s="52"/>
      <c r="AZ1131" s="52"/>
      <c r="BA1131" s="52"/>
      <c r="BB1131" s="52"/>
    </row>
    <row r="1132" spans="1:54">
      <c r="A1132" s="52"/>
      <c r="B1132" s="52"/>
      <c r="C1132" s="52"/>
      <c r="D1132" s="52"/>
      <c r="E1132" s="52"/>
      <c r="F1132" s="52"/>
      <c r="G1132" s="52"/>
      <c r="H1132" s="52"/>
      <c r="I1132" s="52"/>
      <c r="J1132" s="52"/>
      <c r="K1132" s="52"/>
      <c r="L1132" s="52"/>
      <c r="M1132" s="52"/>
      <c r="N1132" s="52"/>
      <c r="O1132" s="52"/>
      <c r="P1132" s="52"/>
      <c r="Q1132" s="52"/>
      <c r="R1132" s="52"/>
      <c r="S1132" s="52"/>
      <c r="T1132" s="52"/>
      <c r="U1132" s="52"/>
      <c r="V1132" s="52"/>
      <c r="W1132" s="52"/>
      <c r="X1132" s="52"/>
      <c r="Y1132" s="52"/>
      <c r="Z1132" s="52"/>
      <c r="AA1132" s="52"/>
      <c r="AB1132" s="52"/>
      <c r="AC1132" s="52"/>
      <c r="AD1132" s="52"/>
      <c r="AE1132" s="52"/>
      <c r="AF1132" s="52"/>
      <c r="AG1132" s="52"/>
      <c r="AH1132" s="52"/>
      <c r="AI1132" s="52"/>
      <c r="AJ1132" s="52"/>
      <c r="AK1132" s="52"/>
      <c r="AL1132" s="52"/>
      <c r="AM1132" s="52"/>
      <c r="AN1132" s="52"/>
      <c r="AO1132" s="52"/>
      <c r="AP1132" s="52"/>
      <c r="AQ1132" s="52"/>
      <c r="AR1132" s="52"/>
      <c r="AS1132" s="52"/>
      <c r="AT1132" s="52"/>
      <c r="AU1132" s="52"/>
      <c r="AV1132" s="52"/>
      <c r="AW1132" s="52"/>
      <c r="AX1132" s="52"/>
      <c r="AY1132" s="52"/>
      <c r="AZ1132" s="52"/>
      <c r="BA1132" s="52"/>
      <c r="BB1132" s="52"/>
    </row>
    <row r="1133" spans="1:54">
      <c r="A1133" s="52"/>
      <c r="B1133" s="52"/>
      <c r="C1133" s="52"/>
      <c r="D1133" s="52"/>
      <c r="E1133" s="52"/>
      <c r="F1133" s="52"/>
      <c r="G1133" s="52"/>
      <c r="H1133" s="52"/>
      <c r="I1133" s="52"/>
      <c r="J1133" s="52"/>
      <c r="K1133" s="52"/>
      <c r="L1133" s="52"/>
      <c r="M1133" s="52"/>
      <c r="N1133" s="52"/>
      <c r="O1133" s="52"/>
      <c r="P1133" s="52"/>
      <c r="Q1133" s="52"/>
      <c r="R1133" s="52"/>
      <c r="S1133" s="52"/>
      <c r="T1133" s="52"/>
      <c r="U1133" s="52"/>
      <c r="V1133" s="52"/>
      <c r="W1133" s="52"/>
      <c r="X1133" s="52"/>
      <c r="Y1133" s="52"/>
      <c r="Z1133" s="52"/>
      <c r="AA1133" s="52"/>
      <c r="AB1133" s="52"/>
      <c r="AC1133" s="52"/>
      <c r="AD1133" s="52"/>
      <c r="AE1133" s="52"/>
      <c r="AF1133" s="52"/>
      <c r="AG1133" s="52"/>
      <c r="AH1133" s="52"/>
      <c r="AI1133" s="52"/>
      <c r="AJ1133" s="52"/>
      <c r="AK1133" s="52"/>
      <c r="AL1133" s="52"/>
      <c r="AM1133" s="52"/>
      <c r="AN1133" s="52"/>
      <c r="AO1133" s="52"/>
      <c r="AP1133" s="52"/>
      <c r="AQ1133" s="52"/>
      <c r="AR1133" s="52"/>
      <c r="AS1133" s="52"/>
      <c r="AT1133" s="52"/>
      <c r="AU1133" s="52"/>
      <c r="AV1133" s="52"/>
      <c r="AW1133" s="52"/>
      <c r="AX1133" s="52"/>
      <c r="AY1133" s="52"/>
      <c r="AZ1133" s="52"/>
      <c r="BA1133" s="52"/>
      <c r="BB1133" s="52"/>
    </row>
    <row r="1134" spans="1:54">
      <c r="A1134" s="52"/>
      <c r="B1134" s="52"/>
      <c r="C1134" s="52"/>
      <c r="D1134" s="52"/>
      <c r="E1134" s="52"/>
      <c r="F1134" s="52"/>
      <c r="G1134" s="52"/>
      <c r="H1134" s="52"/>
      <c r="I1134" s="52"/>
      <c r="J1134" s="52"/>
      <c r="K1134" s="52"/>
      <c r="L1134" s="52"/>
      <c r="M1134" s="52"/>
      <c r="N1134" s="52"/>
      <c r="O1134" s="52"/>
      <c r="P1134" s="52"/>
      <c r="Q1134" s="52"/>
      <c r="R1134" s="52"/>
      <c r="S1134" s="52"/>
      <c r="T1134" s="52"/>
      <c r="U1134" s="52"/>
      <c r="V1134" s="52"/>
      <c r="W1134" s="52"/>
      <c r="X1134" s="52"/>
      <c r="Y1134" s="52"/>
      <c r="Z1134" s="52"/>
      <c r="AA1134" s="52"/>
      <c r="AB1134" s="52"/>
      <c r="AC1134" s="52"/>
      <c r="AD1134" s="52"/>
      <c r="AE1134" s="52"/>
      <c r="AF1134" s="52"/>
      <c r="AG1134" s="52"/>
      <c r="AH1134" s="52"/>
      <c r="AI1134" s="52"/>
      <c r="AJ1134" s="52"/>
      <c r="AK1134" s="52"/>
      <c r="AL1134" s="52"/>
      <c r="AM1134" s="52"/>
      <c r="AN1134" s="52"/>
      <c r="AO1134" s="52"/>
      <c r="AP1134" s="52"/>
      <c r="AQ1134" s="52"/>
      <c r="AR1134" s="52"/>
      <c r="AS1134" s="52"/>
      <c r="AT1134" s="52"/>
      <c r="AU1134" s="52"/>
      <c r="AV1134" s="52"/>
      <c r="AW1134" s="52"/>
      <c r="AX1134" s="52"/>
      <c r="AY1134" s="52"/>
      <c r="AZ1134" s="52"/>
      <c r="BA1134" s="52"/>
      <c r="BB1134" s="52"/>
    </row>
    <row r="1135" spans="1:54">
      <c r="A1135" s="52"/>
      <c r="B1135" s="52"/>
      <c r="C1135" s="52"/>
      <c r="D1135" s="52"/>
      <c r="E1135" s="52"/>
      <c r="F1135" s="52"/>
      <c r="G1135" s="52"/>
      <c r="H1135" s="52"/>
      <c r="I1135" s="52"/>
      <c r="J1135" s="52"/>
      <c r="K1135" s="52"/>
      <c r="L1135" s="52"/>
      <c r="M1135" s="52"/>
      <c r="N1135" s="52"/>
      <c r="O1135" s="52"/>
      <c r="P1135" s="52"/>
      <c r="Q1135" s="52"/>
      <c r="R1135" s="52"/>
      <c r="S1135" s="52"/>
      <c r="T1135" s="52"/>
      <c r="U1135" s="52"/>
      <c r="V1135" s="52"/>
      <c r="W1135" s="52"/>
      <c r="X1135" s="52"/>
      <c r="Y1135" s="52"/>
      <c r="Z1135" s="52"/>
      <c r="AA1135" s="52"/>
      <c r="AB1135" s="52"/>
      <c r="AC1135" s="52"/>
      <c r="AD1135" s="52"/>
      <c r="AE1135" s="52"/>
      <c r="AF1135" s="52"/>
      <c r="AG1135" s="52"/>
      <c r="AH1135" s="52"/>
      <c r="AI1135" s="52"/>
      <c r="AJ1135" s="52"/>
      <c r="AK1135" s="52"/>
      <c r="AL1135" s="52"/>
      <c r="AM1135" s="52"/>
      <c r="AN1135" s="52"/>
      <c r="AO1135" s="52"/>
      <c r="AP1135" s="52"/>
      <c r="AQ1135" s="52"/>
      <c r="AR1135" s="52"/>
      <c r="AS1135" s="52"/>
      <c r="AT1135" s="52"/>
      <c r="AU1135" s="52"/>
      <c r="AV1135" s="52"/>
      <c r="AW1135" s="52"/>
      <c r="AX1135" s="52"/>
      <c r="AY1135" s="52"/>
      <c r="AZ1135" s="52"/>
      <c r="BA1135" s="52"/>
      <c r="BB1135" s="52"/>
    </row>
    <row r="1136" spans="1:54">
      <c r="A1136" s="52"/>
      <c r="B1136" s="52"/>
      <c r="C1136" s="52"/>
      <c r="D1136" s="52"/>
      <c r="E1136" s="52"/>
      <c r="F1136" s="52"/>
      <c r="G1136" s="52"/>
      <c r="H1136" s="52"/>
      <c r="I1136" s="52"/>
      <c r="J1136" s="52"/>
      <c r="K1136" s="52"/>
      <c r="L1136" s="52"/>
      <c r="M1136" s="52"/>
      <c r="N1136" s="52"/>
      <c r="O1136" s="52"/>
      <c r="P1136" s="52"/>
      <c r="Q1136" s="52"/>
      <c r="R1136" s="52"/>
      <c r="S1136" s="52"/>
      <c r="T1136" s="52"/>
      <c r="U1136" s="52"/>
      <c r="V1136" s="52"/>
      <c r="W1136" s="52"/>
      <c r="X1136" s="52"/>
      <c r="Y1136" s="52"/>
      <c r="Z1136" s="52"/>
      <c r="AA1136" s="52"/>
      <c r="AB1136" s="52"/>
      <c r="AC1136" s="52"/>
      <c r="AD1136" s="52"/>
      <c r="AE1136" s="52"/>
      <c r="AF1136" s="52"/>
      <c r="AG1136" s="52"/>
      <c r="AH1136" s="52"/>
      <c r="AI1136" s="52"/>
      <c r="AJ1136" s="52"/>
      <c r="AK1136" s="52"/>
      <c r="AL1136" s="52"/>
      <c r="AM1136" s="52"/>
      <c r="AN1136" s="52"/>
      <c r="AO1136" s="52"/>
      <c r="AP1136" s="52"/>
      <c r="AQ1136" s="52"/>
      <c r="AR1136" s="52"/>
      <c r="AS1136" s="52"/>
      <c r="AT1136" s="52"/>
      <c r="AU1136" s="52"/>
      <c r="AV1136" s="52"/>
      <c r="AW1136" s="52"/>
      <c r="AX1136" s="52"/>
      <c r="AY1136" s="52"/>
      <c r="AZ1136" s="52"/>
      <c r="BA1136" s="52"/>
      <c r="BB1136" s="52"/>
    </row>
    <row r="1137" spans="1:54">
      <c r="A1137" s="52"/>
      <c r="B1137" s="52"/>
      <c r="C1137" s="52"/>
      <c r="D1137" s="52"/>
      <c r="E1137" s="52"/>
      <c r="F1137" s="52"/>
      <c r="G1137" s="52"/>
      <c r="H1137" s="52"/>
      <c r="I1137" s="52"/>
      <c r="J1137" s="52"/>
      <c r="K1137" s="52"/>
      <c r="L1137" s="52"/>
      <c r="M1137" s="52"/>
      <c r="N1137" s="52"/>
      <c r="O1137" s="52"/>
      <c r="P1137" s="52"/>
      <c r="Q1137" s="52"/>
      <c r="R1137" s="52"/>
      <c r="S1137" s="52"/>
      <c r="T1137" s="52"/>
      <c r="U1137" s="52"/>
      <c r="V1137" s="52"/>
      <c r="W1137" s="52"/>
      <c r="X1137" s="52"/>
      <c r="Y1137" s="52"/>
      <c r="Z1137" s="52"/>
      <c r="AA1137" s="52"/>
      <c r="AB1137" s="52"/>
      <c r="AC1137" s="52"/>
      <c r="AD1137" s="52"/>
      <c r="AE1137" s="52"/>
      <c r="AF1137" s="52"/>
      <c r="AG1137" s="52"/>
      <c r="AH1137" s="52"/>
      <c r="AI1137" s="52"/>
      <c r="AJ1137" s="52"/>
      <c r="AK1137" s="52"/>
      <c r="AL1137" s="52"/>
      <c r="AM1137" s="52"/>
      <c r="AN1137" s="52"/>
      <c r="AO1137" s="52"/>
      <c r="AP1137" s="52"/>
      <c r="AQ1137" s="52"/>
      <c r="AR1137" s="52"/>
      <c r="AS1137" s="52"/>
      <c r="AT1137" s="52"/>
      <c r="AU1137" s="52"/>
      <c r="AV1137" s="52"/>
      <c r="AW1137" s="52"/>
      <c r="AX1137" s="52"/>
      <c r="AY1137" s="52"/>
      <c r="AZ1137" s="52"/>
      <c r="BA1137" s="52"/>
      <c r="BB1137" s="52"/>
    </row>
    <row r="1138" spans="1:54">
      <c r="A1138" s="52"/>
      <c r="B1138" s="52"/>
      <c r="C1138" s="52"/>
      <c r="D1138" s="52"/>
      <c r="E1138" s="52"/>
      <c r="F1138" s="52"/>
      <c r="G1138" s="52"/>
      <c r="H1138" s="52"/>
      <c r="I1138" s="52"/>
      <c r="J1138" s="52"/>
      <c r="K1138" s="52"/>
      <c r="L1138" s="52"/>
      <c r="M1138" s="52"/>
      <c r="N1138" s="52"/>
      <c r="O1138" s="52"/>
      <c r="P1138" s="52"/>
      <c r="Q1138" s="52"/>
      <c r="R1138" s="52"/>
      <c r="S1138" s="52"/>
      <c r="T1138" s="52"/>
      <c r="U1138" s="52"/>
      <c r="V1138" s="52"/>
      <c r="W1138" s="52"/>
      <c r="X1138" s="52"/>
      <c r="Y1138" s="52"/>
      <c r="Z1138" s="52"/>
      <c r="AA1138" s="52"/>
      <c r="AB1138" s="52"/>
      <c r="AC1138" s="52"/>
      <c r="AD1138" s="52"/>
      <c r="AE1138" s="52"/>
      <c r="AF1138" s="52"/>
      <c r="AG1138" s="52"/>
      <c r="AH1138" s="52"/>
      <c r="AI1138" s="52"/>
      <c r="AJ1138" s="52"/>
      <c r="AK1138" s="52"/>
      <c r="AL1138" s="52"/>
      <c r="AM1138" s="52"/>
      <c r="AN1138" s="52"/>
      <c r="AO1138" s="52"/>
      <c r="AP1138" s="52"/>
      <c r="AQ1138" s="52"/>
      <c r="AR1138" s="52"/>
      <c r="AS1138" s="52"/>
      <c r="AT1138" s="52"/>
      <c r="AU1138" s="52"/>
      <c r="AV1138" s="52"/>
      <c r="AW1138" s="52"/>
      <c r="AX1138" s="52"/>
      <c r="AY1138" s="52"/>
      <c r="AZ1138" s="52"/>
      <c r="BA1138" s="52"/>
      <c r="BB1138" s="52"/>
    </row>
    <row r="1139" spans="1:54">
      <c r="A1139" s="52"/>
      <c r="B1139" s="52"/>
      <c r="C1139" s="52"/>
      <c r="D1139" s="52"/>
      <c r="E1139" s="52"/>
      <c r="F1139" s="52"/>
      <c r="G1139" s="52"/>
      <c r="H1139" s="52"/>
      <c r="I1139" s="52"/>
      <c r="J1139" s="52"/>
      <c r="K1139" s="52"/>
      <c r="L1139" s="52"/>
      <c r="M1139" s="52"/>
      <c r="N1139" s="52"/>
      <c r="O1139" s="52"/>
      <c r="P1139" s="52"/>
      <c r="Q1139" s="52"/>
      <c r="R1139" s="52"/>
      <c r="S1139" s="52"/>
      <c r="T1139" s="52"/>
      <c r="U1139" s="52"/>
      <c r="V1139" s="52"/>
      <c r="W1139" s="52"/>
      <c r="X1139" s="52"/>
      <c r="Y1139" s="52"/>
      <c r="Z1139" s="52"/>
      <c r="AA1139" s="52"/>
      <c r="AB1139" s="52"/>
      <c r="AC1139" s="52"/>
      <c r="AD1139" s="52"/>
      <c r="AE1139" s="52"/>
      <c r="AF1139" s="52"/>
      <c r="AG1139" s="52"/>
      <c r="AH1139" s="52"/>
      <c r="AI1139" s="52"/>
      <c r="AJ1139" s="52"/>
      <c r="AK1139" s="52"/>
      <c r="AL1139" s="52"/>
      <c r="AM1139" s="52"/>
      <c r="AN1139" s="52"/>
      <c r="AO1139" s="52"/>
      <c r="AP1139" s="52"/>
      <c r="AQ1139" s="52"/>
      <c r="AR1139" s="52"/>
      <c r="AS1139" s="52"/>
      <c r="AT1139" s="52"/>
      <c r="AU1139" s="52"/>
      <c r="AV1139" s="52"/>
      <c r="AW1139" s="52"/>
      <c r="AX1139" s="52"/>
      <c r="AY1139" s="52"/>
      <c r="AZ1139" s="52"/>
      <c r="BA1139" s="52"/>
      <c r="BB1139" s="52"/>
    </row>
    <row r="1140" spans="1:54">
      <c r="A1140" s="52"/>
      <c r="B1140" s="52"/>
      <c r="C1140" s="52"/>
      <c r="D1140" s="52"/>
      <c r="E1140" s="52"/>
      <c r="F1140" s="52"/>
      <c r="G1140" s="52"/>
      <c r="H1140" s="52"/>
      <c r="I1140" s="52"/>
      <c r="J1140" s="52"/>
      <c r="K1140" s="52"/>
      <c r="L1140" s="52"/>
      <c r="M1140" s="52"/>
      <c r="N1140" s="52"/>
      <c r="O1140" s="52"/>
      <c r="P1140" s="52"/>
      <c r="Q1140" s="52"/>
      <c r="R1140" s="52"/>
      <c r="S1140" s="52"/>
      <c r="T1140" s="52"/>
      <c r="U1140" s="52"/>
      <c r="V1140" s="52"/>
      <c r="W1140" s="52"/>
      <c r="X1140" s="52"/>
      <c r="Y1140" s="52"/>
      <c r="Z1140" s="52"/>
      <c r="AA1140" s="52"/>
      <c r="AB1140" s="52"/>
      <c r="AC1140" s="52"/>
      <c r="AD1140" s="52"/>
      <c r="AE1140" s="52"/>
      <c r="AF1140" s="52"/>
      <c r="AG1140" s="52"/>
      <c r="AH1140" s="52"/>
      <c r="AI1140" s="52"/>
      <c r="AJ1140" s="52"/>
      <c r="AK1140" s="52"/>
      <c r="AL1140" s="52"/>
      <c r="AM1140" s="52"/>
      <c r="AN1140" s="52"/>
      <c r="AO1140" s="52"/>
      <c r="AP1140" s="52"/>
      <c r="AQ1140" s="52"/>
      <c r="AR1140" s="52"/>
      <c r="AS1140" s="52"/>
      <c r="AT1140" s="52"/>
      <c r="AU1140" s="52"/>
      <c r="AV1140" s="52"/>
      <c r="AW1140" s="52"/>
      <c r="AX1140" s="52"/>
      <c r="AY1140" s="52"/>
      <c r="AZ1140" s="52"/>
      <c r="BA1140" s="52"/>
      <c r="BB1140" s="52"/>
    </row>
    <row r="1141" spans="1:54">
      <c r="A1141" s="52"/>
      <c r="B1141" s="52"/>
      <c r="C1141" s="52"/>
      <c r="D1141" s="52"/>
      <c r="E1141" s="52"/>
      <c r="F1141" s="52"/>
      <c r="G1141" s="52"/>
      <c r="H1141" s="52"/>
      <c r="I1141" s="52"/>
      <c r="J1141" s="52"/>
      <c r="K1141" s="52"/>
      <c r="L1141" s="52"/>
      <c r="M1141" s="52"/>
      <c r="N1141" s="52"/>
      <c r="O1141" s="52"/>
      <c r="P1141" s="52"/>
      <c r="Q1141" s="52"/>
      <c r="R1141" s="52"/>
      <c r="S1141" s="52"/>
      <c r="T1141" s="52"/>
      <c r="U1141" s="52"/>
      <c r="V1141" s="52"/>
      <c r="W1141" s="52"/>
      <c r="X1141" s="52"/>
      <c r="Y1141" s="52"/>
      <c r="Z1141" s="52"/>
      <c r="AA1141" s="52"/>
      <c r="AB1141" s="52"/>
      <c r="AC1141" s="52"/>
      <c r="AD1141" s="52"/>
      <c r="AE1141" s="52"/>
      <c r="AF1141" s="52"/>
      <c r="AG1141" s="52"/>
      <c r="AH1141" s="52"/>
      <c r="AI1141" s="52"/>
      <c r="AJ1141" s="52"/>
      <c r="AK1141" s="52"/>
      <c r="AL1141" s="52"/>
      <c r="AM1141" s="52"/>
      <c r="AN1141" s="52"/>
      <c r="AO1141" s="52"/>
      <c r="AP1141" s="52"/>
      <c r="AQ1141" s="52"/>
      <c r="AR1141" s="52"/>
      <c r="AS1141" s="52"/>
      <c r="AT1141" s="52"/>
      <c r="AU1141" s="52"/>
      <c r="AV1141" s="52"/>
      <c r="AW1141" s="52"/>
      <c r="AX1141" s="52"/>
      <c r="AY1141" s="52"/>
      <c r="AZ1141" s="52"/>
      <c r="BA1141" s="52"/>
      <c r="BB1141" s="52"/>
    </row>
    <row r="1142" spans="1:54">
      <c r="A1142" s="52"/>
      <c r="B1142" s="52"/>
      <c r="C1142" s="52"/>
      <c r="D1142" s="52"/>
      <c r="E1142" s="52"/>
      <c r="F1142" s="52"/>
      <c r="G1142" s="52"/>
      <c r="H1142" s="52"/>
      <c r="I1142" s="52"/>
      <c r="J1142" s="52"/>
      <c r="K1142" s="52"/>
      <c r="L1142" s="52"/>
      <c r="M1142" s="52"/>
      <c r="N1142" s="52"/>
      <c r="O1142" s="52"/>
      <c r="P1142" s="52"/>
      <c r="Q1142" s="52"/>
      <c r="R1142" s="52"/>
      <c r="S1142" s="52"/>
      <c r="T1142" s="52"/>
      <c r="U1142" s="52"/>
      <c r="V1142" s="52"/>
      <c r="W1142" s="52"/>
      <c r="X1142" s="52"/>
      <c r="Y1142" s="52"/>
      <c r="Z1142" s="52"/>
      <c r="AA1142" s="52"/>
      <c r="AB1142" s="52"/>
      <c r="AC1142" s="52"/>
      <c r="AD1142" s="52"/>
      <c r="AE1142" s="52"/>
      <c r="AF1142" s="52"/>
      <c r="AG1142" s="52"/>
      <c r="AH1142" s="52"/>
      <c r="AI1142" s="52"/>
      <c r="AJ1142" s="52"/>
      <c r="AK1142" s="52"/>
      <c r="AL1142" s="52"/>
      <c r="AM1142" s="52"/>
      <c r="AN1142" s="52"/>
      <c r="AO1142" s="52"/>
      <c r="AP1142" s="52"/>
      <c r="AQ1142" s="52"/>
      <c r="AR1142" s="52"/>
      <c r="AS1142" s="52"/>
      <c r="AT1142" s="52"/>
      <c r="AU1142" s="52"/>
      <c r="AV1142" s="52"/>
      <c r="AW1142" s="52"/>
      <c r="AX1142" s="52"/>
      <c r="AY1142" s="52"/>
      <c r="AZ1142" s="52"/>
      <c r="BA1142" s="52"/>
      <c r="BB1142" s="52"/>
    </row>
    <row r="1143" spans="1:54">
      <c r="A1143" s="52"/>
      <c r="B1143" s="52"/>
      <c r="C1143" s="52"/>
      <c r="D1143" s="52"/>
      <c r="E1143" s="52"/>
      <c r="F1143" s="52"/>
      <c r="G1143" s="52"/>
      <c r="H1143" s="52"/>
      <c r="I1143" s="52"/>
      <c r="J1143" s="52"/>
      <c r="K1143" s="52"/>
      <c r="L1143" s="52"/>
      <c r="M1143" s="52"/>
      <c r="N1143" s="52"/>
      <c r="O1143" s="52"/>
      <c r="P1143" s="52"/>
      <c r="Q1143" s="52"/>
      <c r="R1143" s="52"/>
      <c r="S1143" s="52"/>
      <c r="T1143" s="52"/>
      <c r="U1143" s="52"/>
      <c r="V1143" s="52"/>
      <c r="W1143" s="52"/>
      <c r="X1143" s="52"/>
      <c r="Y1143" s="52"/>
      <c r="Z1143" s="52"/>
      <c r="AA1143" s="52"/>
      <c r="AB1143" s="52"/>
      <c r="AC1143" s="52"/>
      <c r="AD1143" s="52"/>
      <c r="AE1143" s="52"/>
      <c r="AF1143" s="52"/>
      <c r="AG1143" s="52"/>
      <c r="AH1143" s="52"/>
      <c r="AI1143" s="52"/>
      <c r="AJ1143" s="52"/>
      <c r="AK1143" s="52"/>
      <c r="AL1143" s="52"/>
      <c r="AM1143" s="52"/>
      <c r="AN1143" s="52"/>
      <c r="AO1143" s="52"/>
      <c r="AP1143" s="52"/>
      <c r="AQ1143" s="52"/>
      <c r="AR1143" s="52"/>
      <c r="AS1143" s="52"/>
      <c r="AT1143" s="52"/>
      <c r="AU1143" s="52"/>
      <c r="AV1143" s="52"/>
      <c r="AW1143" s="52"/>
      <c r="AX1143" s="52"/>
      <c r="AY1143" s="52"/>
      <c r="AZ1143" s="52"/>
      <c r="BA1143" s="52"/>
      <c r="BB1143" s="52"/>
    </row>
    <row r="1144" spans="1:54">
      <c r="A1144" s="52"/>
      <c r="B1144" s="52"/>
      <c r="C1144" s="52"/>
      <c r="D1144" s="52"/>
      <c r="E1144" s="52"/>
      <c r="F1144" s="52"/>
      <c r="G1144" s="52"/>
      <c r="H1144" s="52"/>
      <c r="I1144" s="52"/>
      <c r="J1144" s="52"/>
      <c r="K1144" s="52"/>
      <c r="L1144" s="52"/>
      <c r="M1144" s="52"/>
      <c r="N1144" s="52"/>
      <c r="O1144" s="52"/>
      <c r="P1144" s="52"/>
      <c r="Q1144" s="52"/>
      <c r="R1144" s="52"/>
      <c r="S1144" s="52"/>
      <c r="T1144" s="52"/>
      <c r="U1144" s="52"/>
      <c r="V1144" s="52"/>
      <c r="W1144" s="52"/>
      <c r="X1144" s="52"/>
      <c r="Y1144" s="52"/>
      <c r="Z1144" s="52"/>
      <c r="AA1144" s="52"/>
      <c r="AB1144" s="52"/>
      <c r="AC1144" s="52"/>
      <c r="AD1144" s="52"/>
      <c r="AE1144" s="52"/>
      <c r="AF1144" s="52"/>
      <c r="AG1144" s="52"/>
      <c r="AH1144" s="52"/>
      <c r="AI1144" s="52"/>
      <c r="AJ1144" s="52"/>
      <c r="AK1144" s="52"/>
      <c r="AL1144" s="52"/>
      <c r="AM1144" s="52"/>
      <c r="AN1144" s="52"/>
      <c r="AO1144" s="52"/>
      <c r="AP1144" s="52"/>
      <c r="AQ1144" s="52"/>
      <c r="AR1144" s="52"/>
      <c r="AS1144" s="52"/>
      <c r="AT1144" s="52"/>
      <c r="AU1144" s="52"/>
      <c r="AV1144" s="52"/>
      <c r="AW1144" s="52"/>
      <c r="AX1144" s="52"/>
      <c r="AY1144" s="52"/>
      <c r="AZ1144" s="52"/>
      <c r="BA1144" s="52"/>
      <c r="BB1144" s="52"/>
    </row>
    <row r="1145" spans="1:54">
      <c r="A1145" s="52"/>
      <c r="B1145" s="52"/>
      <c r="C1145" s="52"/>
      <c r="D1145" s="52"/>
      <c r="E1145" s="52"/>
      <c r="F1145" s="52"/>
      <c r="G1145" s="52"/>
      <c r="H1145" s="52"/>
      <c r="I1145" s="52"/>
      <c r="J1145" s="52"/>
      <c r="K1145" s="52"/>
      <c r="L1145" s="52"/>
      <c r="M1145" s="52"/>
      <c r="N1145" s="52"/>
      <c r="O1145" s="52"/>
      <c r="P1145" s="52"/>
      <c r="Q1145" s="52"/>
      <c r="R1145" s="52"/>
      <c r="S1145" s="52"/>
      <c r="T1145" s="52"/>
      <c r="U1145" s="52"/>
      <c r="V1145" s="52"/>
      <c r="W1145" s="52"/>
      <c r="X1145" s="52"/>
      <c r="Y1145" s="52"/>
      <c r="Z1145" s="52"/>
      <c r="AA1145" s="52"/>
      <c r="AB1145" s="52"/>
      <c r="AC1145" s="52"/>
      <c r="AD1145" s="52"/>
      <c r="AE1145" s="52"/>
      <c r="AF1145" s="52"/>
      <c r="AG1145" s="52"/>
      <c r="AH1145" s="52"/>
      <c r="AI1145" s="52"/>
      <c r="AJ1145" s="52"/>
      <c r="AK1145" s="52"/>
      <c r="AL1145" s="52"/>
      <c r="AM1145" s="52"/>
      <c r="AN1145" s="52"/>
      <c r="AO1145" s="52"/>
      <c r="AP1145" s="52"/>
      <c r="AQ1145" s="52"/>
      <c r="AR1145" s="52"/>
      <c r="AS1145" s="52"/>
      <c r="AT1145" s="52"/>
      <c r="AU1145" s="52"/>
      <c r="AV1145" s="52"/>
      <c r="AW1145" s="52"/>
      <c r="AX1145" s="52"/>
      <c r="AY1145" s="52"/>
      <c r="AZ1145" s="52"/>
      <c r="BA1145" s="52"/>
      <c r="BB1145" s="52"/>
    </row>
    <row r="1146" spans="1:54">
      <c r="A1146" s="52"/>
      <c r="B1146" s="52"/>
      <c r="C1146" s="52"/>
      <c r="D1146" s="52"/>
      <c r="E1146" s="52"/>
      <c r="F1146" s="52"/>
      <c r="G1146" s="52"/>
      <c r="H1146" s="52"/>
      <c r="I1146" s="52"/>
      <c r="J1146" s="52"/>
      <c r="K1146" s="52"/>
      <c r="L1146" s="52"/>
      <c r="M1146" s="52"/>
      <c r="N1146" s="52"/>
      <c r="O1146" s="52"/>
      <c r="P1146" s="52"/>
      <c r="Q1146" s="52"/>
      <c r="R1146" s="52"/>
      <c r="S1146" s="52"/>
      <c r="T1146" s="52"/>
      <c r="U1146" s="52"/>
      <c r="V1146" s="52"/>
      <c r="W1146" s="52"/>
      <c r="X1146" s="52"/>
      <c r="Y1146" s="52"/>
      <c r="Z1146" s="52"/>
      <c r="AA1146" s="52"/>
      <c r="AB1146" s="52"/>
      <c r="AC1146" s="52"/>
      <c r="AD1146" s="52"/>
      <c r="AE1146" s="52"/>
      <c r="AF1146" s="52"/>
      <c r="AG1146" s="52"/>
      <c r="AH1146" s="52"/>
      <c r="AI1146" s="52"/>
      <c r="AJ1146" s="52"/>
      <c r="AK1146" s="52"/>
      <c r="AL1146" s="52"/>
      <c r="AM1146" s="52"/>
      <c r="AN1146" s="52"/>
      <c r="AO1146" s="52"/>
      <c r="AP1146" s="52"/>
      <c r="AQ1146" s="52"/>
      <c r="AR1146" s="52"/>
      <c r="AS1146" s="52"/>
      <c r="AT1146" s="52"/>
      <c r="AU1146" s="52"/>
      <c r="AV1146" s="52"/>
      <c r="AW1146" s="52"/>
      <c r="AX1146" s="52"/>
      <c r="AY1146" s="52"/>
      <c r="AZ1146" s="52"/>
      <c r="BA1146" s="52"/>
      <c r="BB1146" s="52"/>
    </row>
    <row r="1147" spans="1:54">
      <c r="A1147" s="52"/>
      <c r="B1147" s="52"/>
      <c r="C1147" s="52"/>
      <c r="D1147" s="52"/>
      <c r="E1147" s="52"/>
      <c r="F1147" s="52"/>
      <c r="G1147" s="52"/>
      <c r="H1147" s="52"/>
      <c r="I1147" s="52"/>
      <c r="J1147" s="52"/>
      <c r="K1147" s="52"/>
      <c r="L1147" s="52"/>
      <c r="M1147" s="52"/>
      <c r="N1147" s="52"/>
      <c r="O1147" s="52"/>
      <c r="P1147" s="52"/>
      <c r="Q1147" s="52"/>
      <c r="R1147" s="52"/>
      <c r="S1147" s="52"/>
      <c r="T1147" s="52"/>
      <c r="U1147" s="52"/>
      <c r="V1147" s="52"/>
      <c r="W1147" s="52"/>
      <c r="X1147" s="52"/>
      <c r="Y1147" s="52"/>
      <c r="Z1147" s="52"/>
      <c r="AA1147" s="52"/>
      <c r="AB1147" s="52"/>
      <c r="AC1147" s="52"/>
      <c r="AD1147" s="52"/>
      <c r="AE1147" s="52"/>
      <c r="AF1147" s="52"/>
      <c r="AG1147" s="52"/>
      <c r="AH1147" s="52"/>
      <c r="AI1147" s="52"/>
      <c r="AJ1147" s="52"/>
      <c r="AK1147" s="52"/>
      <c r="AL1147" s="52"/>
      <c r="AM1147" s="52"/>
      <c r="AN1147" s="52"/>
      <c r="AO1147" s="52"/>
      <c r="AP1147" s="52"/>
      <c r="AQ1147" s="52"/>
      <c r="AR1147" s="52"/>
      <c r="AS1147" s="52"/>
      <c r="AT1147" s="52"/>
      <c r="AU1147" s="52"/>
      <c r="AV1147" s="52"/>
      <c r="AW1147" s="52"/>
      <c r="AX1147" s="52"/>
      <c r="AY1147" s="52"/>
      <c r="AZ1147" s="52"/>
      <c r="BA1147" s="52"/>
      <c r="BB1147" s="52"/>
    </row>
    <row r="1148" spans="1:54">
      <c r="A1148" s="52"/>
      <c r="B1148" s="52"/>
      <c r="C1148" s="52"/>
      <c r="D1148" s="52"/>
      <c r="E1148" s="52"/>
      <c r="F1148" s="52"/>
      <c r="G1148" s="52"/>
      <c r="H1148" s="52"/>
      <c r="I1148" s="52"/>
      <c r="J1148" s="52"/>
      <c r="K1148" s="52"/>
      <c r="L1148" s="52"/>
      <c r="M1148" s="52"/>
      <c r="N1148" s="52"/>
      <c r="O1148" s="52"/>
      <c r="P1148" s="52"/>
      <c r="Q1148" s="52"/>
      <c r="R1148" s="52"/>
      <c r="S1148" s="52"/>
      <c r="T1148" s="52"/>
      <c r="U1148" s="52"/>
      <c r="V1148" s="52"/>
      <c r="W1148" s="52"/>
      <c r="X1148" s="52"/>
      <c r="Y1148" s="52"/>
      <c r="Z1148" s="52"/>
      <c r="AA1148" s="52"/>
      <c r="AB1148" s="52"/>
      <c r="AC1148" s="52"/>
      <c r="AD1148" s="52"/>
      <c r="AE1148" s="52"/>
      <c r="AF1148" s="52"/>
      <c r="AG1148" s="52"/>
      <c r="AH1148" s="52"/>
      <c r="AI1148" s="52"/>
      <c r="AJ1148" s="52"/>
      <c r="AK1148" s="52"/>
      <c r="AL1148" s="52"/>
      <c r="AM1148" s="52"/>
      <c r="AN1148" s="52"/>
      <c r="AO1148" s="52"/>
      <c r="AP1148" s="52"/>
      <c r="AQ1148" s="52"/>
      <c r="AR1148" s="52"/>
      <c r="AS1148" s="52"/>
      <c r="AT1148" s="52"/>
      <c r="AU1148" s="52"/>
      <c r="AV1148" s="52"/>
      <c r="AW1148" s="52"/>
      <c r="AX1148" s="52"/>
      <c r="AY1148" s="52"/>
      <c r="AZ1148" s="52"/>
      <c r="BA1148" s="52"/>
      <c r="BB1148" s="52"/>
    </row>
    <row r="1149" spans="1:54">
      <c r="A1149" s="52"/>
      <c r="B1149" s="52"/>
      <c r="C1149" s="52"/>
      <c r="D1149" s="52"/>
      <c r="E1149" s="52"/>
      <c r="F1149" s="52"/>
      <c r="G1149" s="52"/>
      <c r="H1149" s="52"/>
      <c r="I1149" s="52"/>
      <c r="J1149" s="52"/>
      <c r="K1149" s="52"/>
      <c r="L1149" s="52"/>
      <c r="M1149" s="52"/>
      <c r="N1149" s="52"/>
      <c r="O1149" s="52"/>
      <c r="P1149" s="52"/>
      <c r="Q1149" s="52"/>
      <c r="R1149" s="52"/>
      <c r="S1149" s="52"/>
      <c r="T1149" s="52"/>
      <c r="U1149" s="52"/>
      <c r="V1149" s="52"/>
      <c r="W1149" s="52"/>
      <c r="X1149" s="52"/>
      <c r="Y1149" s="52"/>
      <c r="Z1149" s="52"/>
      <c r="AA1149" s="52"/>
      <c r="AB1149" s="52"/>
      <c r="AC1149" s="52"/>
      <c r="AD1149" s="52"/>
      <c r="AE1149" s="52"/>
      <c r="AF1149" s="52"/>
      <c r="AG1149" s="52"/>
      <c r="AH1149" s="52"/>
      <c r="AI1149" s="52"/>
      <c r="AJ1149" s="52"/>
      <c r="AK1149" s="52"/>
      <c r="AL1149" s="52"/>
      <c r="AM1149" s="52"/>
      <c r="AN1149" s="52"/>
      <c r="AO1149" s="52"/>
      <c r="AP1149" s="52"/>
      <c r="AQ1149" s="52"/>
      <c r="AR1149" s="52"/>
      <c r="AS1149" s="52"/>
      <c r="AT1149" s="52"/>
      <c r="AU1149" s="52"/>
      <c r="AV1149" s="52"/>
      <c r="AW1149" s="52"/>
      <c r="AX1149" s="52"/>
      <c r="AY1149" s="52"/>
      <c r="AZ1149" s="52"/>
      <c r="BA1149" s="52"/>
      <c r="BB1149" s="52"/>
    </row>
    <row r="1150" spans="1:54">
      <c r="A1150" s="52"/>
      <c r="B1150" s="52"/>
      <c r="C1150" s="52"/>
      <c r="D1150" s="52"/>
      <c r="E1150" s="52"/>
      <c r="F1150" s="52"/>
      <c r="G1150" s="52"/>
      <c r="H1150" s="52"/>
      <c r="I1150" s="52"/>
      <c r="J1150" s="52"/>
      <c r="K1150" s="52"/>
      <c r="L1150" s="52"/>
      <c r="M1150" s="52"/>
      <c r="N1150" s="52"/>
      <c r="O1150" s="52"/>
      <c r="P1150" s="52"/>
      <c r="Q1150" s="52"/>
      <c r="R1150" s="52"/>
      <c r="S1150" s="52"/>
      <c r="T1150" s="52"/>
      <c r="U1150" s="52"/>
      <c r="V1150" s="52"/>
      <c r="W1150" s="52"/>
      <c r="X1150" s="52"/>
      <c r="Y1150" s="52"/>
      <c r="Z1150" s="52"/>
      <c r="AA1150" s="52"/>
      <c r="AB1150" s="52"/>
      <c r="AC1150" s="52"/>
      <c r="AD1150" s="52"/>
      <c r="AE1150" s="52"/>
      <c r="AF1150" s="52"/>
      <c r="AG1150" s="52"/>
      <c r="AH1150" s="52"/>
      <c r="AI1150" s="52"/>
      <c r="AJ1150" s="52"/>
      <c r="AK1150" s="52"/>
      <c r="AL1150" s="52"/>
      <c r="AM1150" s="52"/>
      <c r="AN1150" s="52"/>
      <c r="AO1150" s="52"/>
      <c r="AP1150" s="52"/>
      <c r="AQ1150" s="52"/>
      <c r="AR1150" s="52"/>
      <c r="AS1150" s="52"/>
      <c r="AT1150" s="52"/>
      <c r="AU1150" s="52"/>
      <c r="AV1150" s="52"/>
      <c r="AW1150" s="52"/>
      <c r="AX1150" s="52"/>
      <c r="AY1150" s="52"/>
      <c r="AZ1150" s="52"/>
      <c r="BA1150" s="52"/>
      <c r="BB1150" s="52"/>
    </row>
    <row r="1151" spans="1:54">
      <c r="A1151" s="52"/>
      <c r="B1151" s="52"/>
      <c r="C1151" s="52"/>
      <c r="D1151" s="52"/>
      <c r="E1151" s="52"/>
      <c r="F1151" s="52"/>
      <c r="G1151" s="52"/>
      <c r="H1151" s="52"/>
      <c r="I1151" s="52"/>
      <c r="J1151" s="52"/>
      <c r="K1151" s="52"/>
      <c r="L1151" s="52"/>
      <c r="M1151" s="52"/>
      <c r="N1151" s="52"/>
      <c r="O1151" s="52"/>
      <c r="P1151" s="52"/>
      <c r="Q1151" s="52"/>
      <c r="R1151" s="52"/>
      <c r="S1151" s="52"/>
      <c r="T1151" s="52"/>
      <c r="U1151" s="52"/>
      <c r="V1151" s="52"/>
      <c r="W1151" s="52"/>
      <c r="X1151" s="52"/>
      <c r="Y1151" s="52"/>
      <c r="Z1151" s="52"/>
      <c r="AA1151" s="52"/>
      <c r="AB1151" s="52"/>
      <c r="AC1151" s="52"/>
      <c r="AD1151" s="52"/>
      <c r="AE1151" s="52"/>
      <c r="AF1151" s="52"/>
      <c r="AG1151" s="52"/>
      <c r="AH1151" s="52"/>
      <c r="AI1151" s="52"/>
      <c r="AJ1151" s="52"/>
      <c r="AK1151" s="52"/>
      <c r="AL1151" s="52"/>
      <c r="AM1151" s="52"/>
      <c r="AN1151" s="52"/>
      <c r="AO1151" s="52"/>
      <c r="AP1151" s="52"/>
      <c r="AQ1151" s="52"/>
      <c r="AR1151" s="52"/>
      <c r="AS1151" s="52"/>
      <c r="AT1151" s="52"/>
      <c r="AU1151" s="52"/>
      <c r="AV1151" s="52"/>
      <c r="AW1151" s="52"/>
      <c r="AX1151" s="52"/>
      <c r="AY1151" s="52"/>
      <c r="AZ1151" s="52"/>
      <c r="BA1151" s="52"/>
      <c r="BB1151" s="52"/>
    </row>
    <row r="1152" spans="1:54">
      <c r="A1152" s="52"/>
      <c r="B1152" s="52"/>
      <c r="C1152" s="52"/>
      <c r="D1152" s="52"/>
      <c r="E1152" s="52"/>
      <c r="F1152" s="52"/>
      <c r="G1152" s="52"/>
      <c r="H1152" s="52"/>
      <c r="I1152" s="52"/>
      <c r="J1152" s="52"/>
      <c r="K1152" s="52"/>
      <c r="L1152" s="52"/>
      <c r="M1152" s="52"/>
      <c r="N1152" s="52"/>
      <c r="O1152" s="52"/>
      <c r="P1152" s="52"/>
      <c r="Q1152" s="52"/>
      <c r="R1152" s="52"/>
      <c r="S1152" s="52"/>
      <c r="T1152" s="52"/>
      <c r="U1152" s="52"/>
      <c r="V1152" s="52"/>
      <c r="W1152" s="52"/>
      <c r="X1152" s="52"/>
      <c r="Y1152" s="52"/>
      <c r="Z1152" s="52"/>
      <c r="AA1152" s="52"/>
      <c r="AB1152" s="52"/>
      <c r="AC1152" s="52"/>
      <c r="AD1152" s="52"/>
      <c r="AE1152" s="52"/>
      <c r="AF1152" s="52"/>
      <c r="AG1152" s="52"/>
      <c r="AH1152" s="52"/>
      <c r="AI1152" s="52"/>
      <c r="AJ1152" s="52"/>
      <c r="AK1152" s="52"/>
      <c r="AL1152" s="52"/>
      <c r="AM1152" s="52"/>
      <c r="AN1152" s="52"/>
      <c r="AO1152" s="52"/>
      <c r="AP1152" s="52"/>
      <c r="AQ1152" s="52"/>
      <c r="AR1152" s="52"/>
      <c r="AS1152" s="52"/>
      <c r="AT1152" s="52"/>
      <c r="AU1152" s="52"/>
      <c r="AV1152" s="52"/>
      <c r="AW1152" s="52"/>
      <c r="AX1152" s="52"/>
      <c r="AY1152" s="52"/>
      <c r="AZ1152" s="52"/>
      <c r="BA1152" s="52"/>
      <c r="BB1152" s="52"/>
    </row>
    <row r="1153" spans="1:54">
      <c r="A1153" s="52"/>
      <c r="B1153" s="52"/>
      <c r="C1153" s="52"/>
      <c r="D1153" s="52"/>
      <c r="E1153" s="52"/>
      <c r="F1153" s="52"/>
      <c r="G1153" s="52"/>
      <c r="H1153" s="52"/>
      <c r="I1153" s="52"/>
      <c r="J1153" s="52"/>
      <c r="K1153" s="52"/>
      <c r="L1153" s="52"/>
      <c r="M1153" s="52"/>
      <c r="N1153" s="52"/>
      <c r="O1153" s="52"/>
      <c r="P1153" s="52"/>
      <c r="Q1153" s="52"/>
      <c r="R1153" s="52"/>
      <c r="S1153" s="52"/>
      <c r="T1153" s="52"/>
      <c r="U1153" s="52"/>
      <c r="V1153" s="52"/>
      <c r="W1153" s="52"/>
      <c r="X1153" s="52"/>
      <c r="Y1153" s="52"/>
      <c r="Z1153" s="52"/>
      <c r="AA1153" s="52"/>
      <c r="AB1153" s="52"/>
      <c r="AC1153" s="52"/>
      <c r="AD1153" s="52"/>
      <c r="AE1153" s="52"/>
      <c r="AF1153" s="52"/>
      <c r="AG1153" s="52"/>
      <c r="AH1153" s="52"/>
      <c r="AI1153" s="52"/>
      <c r="AJ1153" s="52"/>
      <c r="AK1153" s="52"/>
      <c r="AL1153" s="52"/>
      <c r="AM1153" s="52"/>
      <c r="AN1153" s="52"/>
      <c r="AO1153" s="52"/>
      <c r="AP1153" s="52"/>
      <c r="AQ1153" s="52"/>
      <c r="AR1153" s="52"/>
      <c r="AS1153" s="52"/>
      <c r="AT1153" s="52"/>
      <c r="AU1153" s="52"/>
      <c r="AV1153" s="52"/>
      <c r="AW1153" s="52"/>
      <c r="AX1153" s="52"/>
      <c r="AY1153" s="52"/>
      <c r="AZ1153" s="52"/>
      <c r="BA1153" s="52"/>
      <c r="BB1153" s="52"/>
    </row>
    <row r="1154" spans="1:54">
      <c r="A1154" s="52"/>
      <c r="B1154" s="52"/>
      <c r="C1154" s="52"/>
      <c r="D1154" s="52"/>
      <c r="E1154" s="52"/>
      <c r="F1154" s="52"/>
      <c r="G1154" s="52"/>
      <c r="H1154" s="52"/>
      <c r="I1154" s="52"/>
      <c r="J1154" s="52"/>
      <c r="K1154" s="52"/>
      <c r="L1154" s="52"/>
      <c r="M1154" s="52"/>
      <c r="N1154" s="52"/>
      <c r="O1154" s="52"/>
      <c r="P1154" s="52"/>
      <c r="Q1154" s="52"/>
      <c r="R1154" s="52"/>
      <c r="S1154" s="52"/>
      <c r="T1154" s="52"/>
      <c r="U1154" s="52"/>
      <c r="V1154" s="52"/>
      <c r="W1154" s="52"/>
      <c r="X1154" s="52"/>
      <c r="Y1154" s="52"/>
      <c r="Z1154" s="52"/>
      <c r="AA1154" s="52"/>
      <c r="AB1154" s="52"/>
      <c r="AC1154" s="52"/>
      <c r="AD1154" s="52"/>
      <c r="AE1154" s="52"/>
      <c r="AF1154" s="52"/>
      <c r="AG1154" s="52"/>
      <c r="AH1154" s="52"/>
      <c r="AI1154" s="52"/>
      <c r="AJ1154" s="52"/>
      <c r="AK1154" s="52"/>
      <c r="AL1154" s="52"/>
      <c r="AM1154" s="52"/>
      <c r="AN1154" s="52"/>
      <c r="AO1154" s="52"/>
      <c r="AP1154" s="52"/>
      <c r="AQ1154" s="52"/>
      <c r="AR1154" s="52"/>
      <c r="AS1154" s="52"/>
      <c r="AT1154" s="52"/>
      <c r="AU1154" s="52"/>
      <c r="AV1154" s="52"/>
      <c r="AW1154" s="52"/>
      <c r="AX1154" s="52"/>
      <c r="AY1154" s="52"/>
      <c r="AZ1154" s="52"/>
      <c r="BA1154" s="52"/>
      <c r="BB1154" s="52"/>
    </row>
    <row r="1155" spans="1:54">
      <c r="A1155" s="52"/>
      <c r="B1155" s="52"/>
      <c r="C1155" s="52"/>
      <c r="D1155" s="52"/>
      <c r="E1155" s="52"/>
      <c r="F1155" s="52"/>
      <c r="G1155" s="52"/>
      <c r="H1155" s="52"/>
      <c r="I1155" s="52"/>
      <c r="J1155" s="52"/>
      <c r="K1155" s="52"/>
      <c r="L1155" s="52"/>
      <c r="M1155" s="52"/>
      <c r="N1155" s="52"/>
      <c r="O1155" s="52"/>
      <c r="P1155" s="52"/>
      <c r="Q1155" s="52"/>
      <c r="R1155" s="52"/>
      <c r="S1155" s="52"/>
      <c r="T1155" s="52"/>
      <c r="U1155" s="52"/>
      <c r="V1155" s="52"/>
      <c r="W1155" s="52"/>
      <c r="X1155" s="52"/>
      <c r="Y1155" s="52"/>
      <c r="Z1155" s="52"/>
      <c r="AA1155" s="52"/>
      <c r="AB1155" s="52"/>
      <c r="AC1155" s="52"/>
      <c r="AD1155" s="52"/>
      <c r="AE1155" s="52"/>
      <c r="AF1155" s="52"/>
      <c r="AG1155" s="52"/>
      <c r="AH1155" s="52"/>
      <c r="AI1155" s="52"/>
      <c r="AJ1155" s="52"/>
      <c r="AK1155" s="52"/>
      <c r="AL1155" s="52"/>
      <c r="AM1155" s="52"/>
      <c r="AN1155" s="52"/>
      <c r="AO1155" s="52"/>
      <c r="AP1155" s="52"/>
      <c r="AQ1155" s="52"/>
      <c r="AR1155" s="52"/>
      <c r="AS1155" s="52"/>
      <c r="AT1155" s="52"/>
      <c r="AU1155" s="52"/>
      <c r="AV1155" s="52"/>
      <c r="AW1155" s="52"/>
      <c r="AX1155" s="52"/>
      <c r="AY1155" s="52"/>
      <c r="AZ1155" s="52"/>
      <c r="BA1155" s="52"/>
      <c r="BB1155" s="52"/>
    </row>
    <row r="1156" spans="1:54">
      <c r="A1156" s="52"/>
      <c r="B1156" s="52"/>
      <c r="C1156" s="52"/>
      <c r="D1156" s="52"/>
      <c r="E1156" s="52"/>
      <c r="F1156" s="52"/>
      <c r="G1156" s="52"/>
      <c r="H1156" s="52"/>
      <c r="I1156" s="52"/>
      <c r="J1156" s="52"/>
      <c r="K1156" s="52"/>
      <c r="L1156" s="52"/>
      <c r="M1156" s="52"/>
      <c r="N1156" s="52"/>
      <c r="O1156" s="52"/>
      <c r="P1156" s="52"/>
      <c r="Q1156" s="52"/>
      <c r="R1156" s="52"/>
      <c r="S1156" s="52"/>
      <c r="T1156" s="52"/>
      <c r="U1156" s="52"/>
      <c r="V1156" s="52"/>
      <c r="W1156" s="52"/>
      <c r="X1156" s="52"/>
      <c r="Y1156" s="52"/>
      <c r="Z1156" s="52"/>
      <c r="AA1156" s="52"/>
      <c r="AB1156" s="52"/>
      <c r="AC1156" s="52"/>
      <c r="AD1156" s="52"/>
      <c r="AE1156" s="52"/>
      <c r="AF1156" s="52"/>
      <c r="AG1156" s="52"/>
      <c r="AH1156" s="52"/>
      <c r="AI1156" s="52"/>
      <c r="AJ1156" s="52"/>
      <c r="AK1156" s="52"/>
      <c r="AL1156" s="52"/>
      <c r="AM1156" s="52"/>
      <c r="AN1156" s="52"/>
      <c r="AO1156" s="52"/>
      <c r="AP1156" s="52"/>
      <c r="AQ1156" s="52"/>
      <c r="AR1156" s="52"/>
      <c r="AS1156" s="52"/>
      <c r="AT1156" s="52"/>
      <c r="AU1156" s="52"/>
      <c r="AV1156" s="52"/>
      <c r="AW1156" s="52"/>
      <c r="AX1156" s="52"/>
      <c r="AY1156" s="52"/>
      <c r="AZ1156" s="52"/>
      <c r="BA1156" s="52"/>
      <c r="BB1156" s="52"/>
    </row>
    <row r="1157" spans="1:54">
      <c r="A1157" s="52"/>
      <c r="B1157" s="52"/>
      <c r="C1157" s="52"/>
      <c r="D1157" s="52"/>
      <c r="E1157" s="52"/>
      <c r="F1157" s="52"/>
      <c r="G1157" s="52"/>
      <c r="H1157" s="52"/>
      <c r="I1157" s="52"/>
      <c r="J1157" s="52"/>
      <c r="K1157" s="52"/>
      <c r="L1157" s="52"/>
      <c r="M1157" s="52"/>
      <c r="N1157" s="52"/>
      <c r="O1157" s="52"/>
      <c r="P1157" s="52"/>
      <c r="Q1157" s="52"/>
      <c r="R1157" s="52"/>
      <c r="S1157" s="52"/>
      <c r="T1157" s="52"/>
      <c r="U1157" s="52"/>
      <c r="V1157" s="52"/>
      <c r="W1157" s="52"/>
      <c r="X1157" s="52"/>
      <c r="Y1157" s="52"/>
      <c r="Z1157" s="52"/>
      <c r="AA1157" s="52"/>
      <c r="AB1157" s="52"/>
      <c r="AC1157" s="52"/>
      <c r="AD1157" s="52"/>
      <c r="AE1157" s="52"/>
      <c r="AF1157" s="52"/>
      <c r="AG1157" s="52"/>
      <c r="AH1157" s="52"/>
      <c r="AI1157" s="52"/>
      <c r="AJ1157" s="52"/>
      <c r="AK1157" s="52"/>
      <c r="AL1157" s="52"/>
      <c r="AM1157" s="52"/>
      <c r="AN1157" s="52"/>
      <c r="AO1157" s="52"/>
      <c r="AP1157" s="52"/>
      <c r="AQ1157" s="52"/>
      <c r="AR1157" s="52"/>
      <c r="AS1157" s="52"/>
      <c r="AT1157" s="52"/>
      <c r="AU1157" s="52"/>
      <c r="AV1157" s="52"/>
      <c r="AW1157" s="52"/>
      <c r="AX1157" s="52"/>
      <c r="AY1157" s="52"/>
      <c r="AZ1157" s="52"/>
      <c r="BA1157" s="52"/>
      <c r="BB1157" s="52"/>
    </row>
    <row r="1158" spans="1:54">
      <c r="A1158" s="52"/>
      <c r="B1158" s="52"/>
      <c r="C1158" s="52"/>
      <c r="D1158" s="52"/>
      <c r="E1158" s="52"/>
      <c r="F1158" s="52"/>
      <c r="G1158" s="52"/>
      <c r="H1158" s="52"/>
      <c r="I1158" s="52"/>
      <c r="J1158" s="52"/>
      <c r="K1158" s="52"/>
      <c r="L1158" s="52"/>
      <c r="M1158" s="52"/>
      <c r="N1158" s="52"/>
      <c r="O1158" s="52"/>
      <c r="P1158" s="52"/>
      <c r="Q1158" s="52"/>
      <c r="R1158" s="52"/>
      <c r="S1158" s="52"/>
      <c r="T1158" s="52"/>
      <c r="U1158" s="52"/>
      <c r="V1158" s="52"/>
      <c r="W1158" s="52"/>
      <c r="X1158" s="52"/>
      <c r="Y1158" s="52"/>
      <c r="Z1158" s="52"/>
      <c r="AA1158" s="52"/>
      <c r="AB1158" s="52"/>
      <c r="AC1158" s="52"/>
      <c r="AD1158" s="52"/>
      <c r="AE1158" s="52"/>
      <c r="AF1158" s="52"/>
      <c r="AG1158" s="52"/>
      <c r="AH1158" s="52"/>
      <c r="AI1158" s="52"/>
      <c r="AJ1158" s="52"/>
      <c r="AK1158" s="52"/>
      <c r="AL1158" s="52"/>
      <c r="AM1158" s="52"/>
      <c r="AN1158" s="52"/>
      <c r="AO1158" s="52"/>
      <c r="AP1158" s="52"/>
      <c r="AQ1158" s="52"/>
      <c r="AR1158" s="52"/>
      <c r="AS1158" s="52"/>
      <c r="AT1158" s="52"/>
      <c r="AU1158" s="52"/>
      <c r="AV1158" s="52"/>
      <c r="AW1158" s="52"/>
      <c r="AX1158" s="52"/>
      <c r="AY1158" s="52"/>
      <c r="AZ1158" s="52"/>
      <c r="BA1158" s="52"/>
      <c r="BB1158" s="52"/>
    </row>
    <row r="1159" spans="1:54">
      <c r="A1159" s="52"/>
      <c r="B1159" s="52"/>
      <c r="C1159" s="52"/>
      <c r="D1159" s="52"/>
      <c r="E1159" s="52"/>
      <c r="F1159" s="52"/>
      <c r="G1159" s="52"/>
      <c r="H1159" s="52"/>
      <c r="I1159" s="52"/>
      <c r="J1159" s="52"/>
      <c r="K1159" s="52"/>
      <c r="L1159" s="52"/>
      <c r="M1159" s="52"/>
      <c r="N1159" s="52"/>
      <c r="O1159" s="52"/>
      <c r="P1159" s="52"/>
      <c r="Q1159" s="52"/>
      <c r="R1159" s="52"/>
      <c r="S1159" s="52"/>
      <c r="T1159" s="52"/>
      <c r="U1159" s="52"/>
      <c r="V1159" s="52"/>
      <c r="W1159" s="52"/>
      <c r="X1159" s="52"/>
      <c r="Y1159" s="52"/>
      <c r="Z1159" s="52"/>
      <c r="AA1159" s="52"/>
      <c r="AB1159" s="52"/>
      <c r="AC1159" s="52"/>
      <c r="AD1159" s="52"/>
      <c r="AE1159" s="52"/>
      <c r="AF1159" s="52"/>
      <c r="AG1159" s="52"/>
      <c r="AH1159" s="52"/>
      <c r="AI1159" s="52"/>
      <c r="AJ1159" s="52"/>
      <c r="AK1159" s="52"/>
      <c r="AL1159" s="52"/>
      <c r="AM1159" s="52"/>
      <c r="AN1159" s="52"/>
      <c r="AO1159" s="52"/>
      <c r="AP1159" s="52"/>
      <c r="AQ1159" s="52"/>
      <c r="AR1159" s="52"/>
      <c r="AS1159" s="52"/>
      <c r="AT1159" s="52"/>
      <c r="AU1159" s="52"/>
      <c r="AV1159" s="52"/>
      <c r="AW1159" s="52"/>
      <c r="AX1159" s="52"/>
      <c r="AY1159" s="52"/>
      <c r="AZ1159" s="52"/>
      <c r="BA1159" s="52"/>
      <c r="BB1159" s="52"/>
    </row>
    <row r="1160" spans="1:54">
      <c r="A1160" s="52"/>
      <c r="B1160" s="52"/>
      <c r="C1160" s="52"/>
      <c r="D1160" s="52"/>
      <c r="E1160" s="52"/>
      <c r="F1160" s="52"/>
      <c r="G1160" s="52"/>
      <c r="H1160" s="52"/>
      <c r="I1160" s="52"/>
      <c r="J1160" s="52"/>
      <c r="K1160" s="52"/>
      <c r="L1160" s="52"/>
      <c r="M1160" s="52"/>
      <c r="N1160" s="52"/>
      <c r="O1160" s="52"/>
      <c r="P1160" s="52"/>
      <c r="Q1160" s="52"/>
      <c r="R1160" s="52"/>
      <c r="S1160" s="52"/>
      <c r="T1160" s="52"/>
      <c r="U1160" s="52"/>
      <c r="V1160" s="52"/>
      <c r="W1160" s="52"/>
      <c r="X1160" s="52"/>
      <c r="Y1160" s="52"/>
      <c r="Z1160" s="52"/>
      <c r="AA1160" s="52"/>
      <c r="AB1160" s="52"/>
      <c r="AC1160" s="52"/>
      <c r="AD1160" s="52"/>
      <c r="AE1160" s="52"/>
      <c r="AF1160" s="52"/>
      <c r="AG1160" s="52"/>
      <c r="AH1160" s="52"/>
      <c r="AI1160" s="52"/>
      <c r="AJ1160" s="52"/>
      <c r="AK1160" s="52"/>
      <c r="AL1160" s="52"/>
      <c r="AM1160" s="52"/>
      <c r="AN1160" s="52"/>
      <c r="AO1160" s="52"/>
      <c r="AP1160" s="52"/>
      <c r="AQ1160" s="52"/>
      <c r="AR1160" s="52"/>
      <c r="AS1160" s="52"/>
      <c r="AT1160" s="52"/>
      <c r="AU1160" s="52"/>
      <c r="AV1160" s="52"/>
      <c r="AW1160" s="52"/>
      <c r="AX1160" s="52"/>
      <c r="AY1160" s="52"/>
      <c r="AZ1160" s="52"/>
      <c r="BA1160" s="52"/>
      <c r="BB1160" s="52"/>
    </row>
    <row r="1161" spans="1:54">
      <c r="A1161" s="52"/>
      <c r="B1161" s="52"/>
      <c r="C1161" s="52"/>
      <c r="D1161" s="52"/>
      <c r="E1161" s="52"/>
      <c r="F1161" s="52"/>
      <c r="G1161" s="52"/>
      <c r="H1161" s="52"/>
      <c r="I1161" s="52"/>
      <c r="J1161" s="52"/>
      <c r="K1161" s="52"/>
      <c r="L1161" s="52"/>
      <c r="M1161" s="52"/>
      <c r="N1161" s="52"/>
      <c r="O1161" s="52"/>
      <c r="P1161" s="52"/>
      <c r="Q1161" s="52"/>
      <c r="R1161" s="52"/>
      <c r="S1161" s="52"/>
      <c r="T1161" s="52"/>
      <c r="U1161" s="52"/>
      <c r="V1161" s="52"/>
      <c r="W1161" s="52"/>
      <c r="X1161" s="52"/>
      <c r="Y1161" s="52"/>
      <c r="Z1161" s="52"/>
      <c r="AA1161" s="52"/>
      <c r="AB1161" s="52"/>
      <c r="AC1161" s="52"/>
      <c r="AD1161" s="52"/>
      <c r="AE1161" s="52"/>
      <c r="AF1161" s="52"/>
      <c r="AG1161" s="52"/>
      <c r="AH1161" s="52"/>
      <c r="AI1161" s="52"/>
      <c r="AJ1161" s="52"/>
      <c r="AK1161" s="52"/>
      <c r="AL1161" s="52"/>
      <c r="AM1161" s="52"/>
      <c r="AN1161" s="52"/>
      <c r="AO1161" s="52"/>
      <c r="AP1161" s="52"/>
      <c r="AQ1161" s="52"/>
      <c r="AR1161" s="52"/>
      <c r="AS1161" s="52"/>
      <c r="AT1161" s="52"/>
      <c r="AU1161" s="52"/>
      <c r="AV1161" s="52"/>
      <c r="AW1161" s="52"/>
      <c r="AX1161" s="52"/>
      <c r="AY1161" s="52"/>
      <c r="AZ1161" s="52"/>
      <c r="BA1161" s="52"/>
      <c r="BB1161" s="52"/>
    </row>
    <row r="1162" spans="1:54">
      <c r="A1162" s="52"/>
      <c r="B1162" s="52"/>
      <c r="C1162" s="52"/>
      <c r="D1162" s="52"/>
      <c r="E1162" s="52"/>
      <c r="F1162" s="52"/>
      <c r="G1162" s="52"/>
      <c r="H1162" s="52"/>
      <c r="I1162" s="52"/>
      <c r="J1162" s="52"/>
      <c r="K1162" s="52"/>
      <c r="L1162" s="52"/>
      <c r="M1162" s="52"/>
      <c r="N1162" s="52"/>
      <c r="O1162" s="52"/>
      <c r="P1162" s="52"/>
      <c r="Q1162" s="52"/>
      <c r="R1162" s="52"/>
      <c r="S1162" s="52"/>
      <c r="T1162" s="52"/>
      <c r="U1162" s="52"/>
      <c r="V1162" s="52"/>
      <c r="W1162" s="52"/>
      <c r="X1162" s="52"/>
      <c r="Y1162" s="52"/>
      <c r="Z1162" s="52"/>
      <c r="AA1162" s="52"/>
      <c r="AB1162" s="52"/>
      <c r="AC1162" s="52"/>
      <c r="AD1162" s="52"/>
      <c r="AE1162" s="52"/>
      <c r="AF1162" s="52"/>
      <c r="AG1162" s="52"/>
      <c r="AH1162" s="52"/>
      <c r="AI1162" s="52"/>
      <c r="AJ1162" s="52"/>
      <c r="AK1162" s="52"/>
      <c r="AL1162" s="52"/>
      <c r="AM1162" s="52"/>
      <c r="AN1162" s="52"/>
      <c r="AO1162" s="52"/>
      <c r="AP1162" s="52"/>
      <c r="AQ1162" s="52"/>
      <c r="AR1162" s="52"/>
      <c r="AS1162" s="52"/>
      <c r="AT1162" s="52"/>
      <c r="AU1162" s="52"/>
      <c r="AV1162" s="52"/>
      <c r="AW1162" s="52"/>
      <c r="AX1162" s="52"/>
      <c r="AY1162" s="52"/>
      <c r="AZ1162" s="52"/>
      <c r="BA1162" s="52"/>
      <c r="BB1162" s="52"/>
    </row>
    <row r="1163" spans="1:54">
      <c r="A1163" s="52"/>
      <c r="B1163" s="52"/>
      <c r="C1163" s="52"/>
      <c r="D1163" s="52"/>
      <c r="E1163" s="52"/>
      <c r="F1163" s="52"/>
      <c r="G1163" s="52"/>
      <c r="H1163" s="52"/>
      <c r="I1163" s="52"/>
      <c r="J1163" s="52"/>
      <c r="K1163" s="52"/>
      <c r="L1163" s="52"/>
      <c r="M1163" s="52"/>
      <c r="N1163" s="52"/>
      <c r="O1163" s="52"/>
      <c r="P1163" s="52"/>
      <c r="Q1163" s="52"/>
      <c r="R1163" s="52"/>
      <c r="S1163" s="52"/>
      <c r="T1163" s="52"/>
      <c r="U1163" s="52"/>
      <c r="V1163" s="52"/>
      <c r="W1163" s="52"/>
      <c r="X1163" s="52"/>
      <c r="Y1163" s="52"/>
      <c r="Z1163" s="52"/>
      <c r="AA1163" s="52"/>
      <c r="AB1163" s="52"/>
      <c r="AC1163" s="52"/>
      <c r="AD1163" s="52"/>
      <c r="AE1163" s="52"/>
      <c r="AF1163" s="52"/>
      <c r="AG1163" s="52"/>
      <c r="AH1163" s="52"/>
      <c r="AI1163" s="52"/>
      <c r="AJ1163" s="52"/>
      <c r="AK1163" s="52"/>
      <c r="AL1163" s="52"/>
      <c r="AM1163" s="52"/>
      <c r="AN1163" s="52"/>
      <c r="AO1163" s="52"/>
      <c r="AP1163" s="52"/>
      <c r="AQ1163" s="52"/>
      <c r="AR1163" s="52"/>
      <c r="AS1163" s="52"/>
      <c r="AT1163" s="52"/>
      <c r="AU1163" s="52"/>
      <c r="AV1163" s="52"/>
      <c r="AW1163" s="52"/>
      <c r="AX1163" s="52"/>
      <c r="AY1163" s="52"/>
      <c r="AZ1163" s="52"/>
      <c r="BA1163" s="52"/>
      <c r="BB1163" s="52"/>
    </row>
    <row r="1164" spans="1:54">
      <c r="A1164" s="52"/>
      <c r="B1164" s="52"/>
      <c r="C1164" s="52"/>
      <c r="D1164" s="52"/>
      <c r="E1164" s="52"/>
      <c r="F1164" s="52"/>
      <c r="G1164" s="52"/>
      <c r="H1164" s="52"/>
      <c r="I1164" s="52"/>
      <c r="J1164" s="52"/>
      <c r="K1164" s="52"/>
      <c r="L1164" s="52"/>
      <c r="M1164" s="52"/>
      <c r="N1164" s="52"/>
      <c r="O1164" s="52"/>
      <c r="P1164" s="52"/>
      <c r="Q1164" s="52"/>
      <c r="R1164" s="52"/>
      <c r="S1164" s="52"/>
      <c r="T1164" s="52"/>
      <c r="U1164" s="52"/>
      <c r="V1164" s="52"/>
      <c r="W1164" s="52"/>
      <c r="X1164" s="52"/>
      <c r="Y1164" s="52"/>
      <c r="Z1164" s="52"/>
      <c r="AA1164" s="52"/>
      <c r="AB1164" s="52"/>
      <c r="AC1164" s="52"/>
      <c r="AD1164" s="52"/>
      <c r="AE1164" s="52"/>
      <c r="AF1164" s="52"/>
      <c r="AG1164" s="52"/>
      <c r="AH1164" s="52"/>
      <c r="AI1164" s="52"/>
      <c r="AJ1164" s="52"/>
      <c r="AK1164" s="52"/>
      <c r="AL1164" s="52"/>
      <c r="AM1164" s="52"/>
      <c r="AN1164" s="52"/>
      <c r="AO1164" s="52"/>
      <c r="AP1164" s="52"/>
      <c r="AQ1164" s="52"/>
      <c r="AR1164" s="52"/>
      <c r="AS1164" s="52"/>
      <c r="AT1164" s="52"/>
      <c r="AU1164" s="52"/>
      <c r="AV1164" s="52"/>
      <c r="AW1164" s="52"/>
      <c r="AX1164" s="52"/>
      <c r="AY1164" s="52"/>
      <c r="AZ1164" s="52"/>
      <c r="BA1164" s="52"/>
      <c r="BB1164" s="52"/>
    </row>
    <row r="1165" spans="1:54">
      <c r="A1165" s="52"/>
      <c r="B1165" s="52"/>
      <c r="C1165" s="52"/>
      <c r="D1165" s="52"/>
      <c r="E1165" s="52"/>
      <c r="F1165" s="52"/>
      <c r="G1165" s="52"/>
      <c r="H1165" s="52"/>
      <c r="I1165" s="52"/>
      <c r="J1165" s="52"/>
      <c r="K1165" s="52"/>
      <c r="L1165" s="52"/>
      <c r="M1165" s="52"/>
      <c r="N1165" s="52"/>
      <c r="O1165" s="52"/>
      <c r="P1165" s="52"/>
      <c r="Q1165" s="52"/>
      <c r="R1165" s="52"/>
      <c r="S1165" s="52"/>
      <c r="T1165" s="52"/>
      <c r="U1165" s="52"/>
      <c r="V1165" s="52"/>
      <c r="W1165" s="52"/>
      <c r="X1165" s="52"/>
      <c r="Y1165" s="52"/>
      <c r="Z1165" s="52"/>
      <c r="AA1165" s="52"/>
      <c r="AB1165" s="52"/>
      <c r="AC1165" s="52"/>
      <c r="AD1165" s="52"/>
      <c r="AE1165" s="52"/>
      <c r="AF1165" s="52"/>
      <c r="AG1165" s="52"/>
      <c r="AH1165" s="52"/>
      <c r="AI1165" s="52"/>
      <c r="AJ1165" s="52"/>
      <c r="AK1165" s="52"/>
      <c r="AL1165" s="52"/>
      <c r="AM1165" s="52"/>
      <c r="AN1165" s="52"/>
      <c r="AO1165" s="52"/>
      <c r="AP1165" s="52"/>
      <c r="AQ1165" s="52"/>
      <c r="AR1165" s="52"/>
      <c r="AS1165" s="52"/>
      <c r="AT1165" s="52"/>
      <c r="AU1165" s="52"/>
      <c r="AV1165" s="52"/>
      <c r="AW1165" s="52"/>
      <c r="AX1165" s="52"/>
      <c r="AY1165" s="52"/>
      <c r="AZ1165" s="52"/>
      <c r="BA1165" s="52"/>
      <c r="BB1165" s="52"/>
    </row>
    <row r="1166" spans="1:54">
      <c r="A1166" s="52"/>
      <c r="B1166" s="52"/>
      <c r="C1166" s="52"/>
      <c r="D1166" s="52"/>
      <c r="E1166" s="52"/>
      <c r="F1166" s="52"/>
      <c r="G1166" s="52"/>
      <c r="H1166" s="52"/>
      <c r="I1166" s="52"/>
      <c r="J1166" s="52"/>
      <c r="K1166" s="52"/>
      <c r="L1166" s="52"/>
      <c r="M1166" s="52"/>
      <c r="N1166" s="52"/>
      <c r="O1166" s="52"/>
      <c r="P1166" s="52"/>
      <c r="Q1166" s="52"/>
      <c r="R1166" s="52"/>
      <c r="S1166" s="52"/>
      <c r="T1166" s="52"/>
      <c r="U1166" s="52"/>
      <c r="V1166" s="52"/>
      <c r="W1166" s="52"/>
      <c r="X1166" s="52"/>
      <c r="Y1166" s="52"/>
      <c r="Z1166" s="52"/>
      <c r="AA1166" s="52"/>
      <c r="AB1166" s="52"/>
      <c r="AC1166" s="52"/>
      <c r="AD1166" s="52"/>
      <c r="AE1166" s="52"/>
      <c r="AF1166" s="52"/>
      <c r="AG1166" s="52"/>
      <c r="AH1166" s="52"/>
      <c r="AI1166" s="52"/>
      <c r="AJ1166" s="52"/>
      <c r="AK1166" s="52"/>
      <c r="AL1166" s="52"/>
      <c r="AM1166" s="52"/>
      <c r="AN1166" s="52"/>
      <c r="AO1166" s="52"/>
      <c r="AP1166" s="52"/>
      <c r="AQ1166" s="52"/>
      <c r="AR1166" s="52"/>
      <c r="AS1166" s="52"/>
      <c r="AT1166" s="52"/>
      <c r="AU1166" s="52"/>
      <c r="AV1166" s="52"/>
      <c r="AW1166" s="52"/>
      <c r="AX1166" s="52"/>
      <c r="AY1166" s="52"/>
      <c r="AZ1166" s="52"/>
      <c r="BA1166" s="52"/>
      <c r="BB1166" s="52"/>
    </row>
    <row r="1167" spans="1:54">
      <c r="A1167" s="52"/>
      <c r="B1167" s="52"/>
      <c r="C1167" s="52"/>
      <c r="D1167" s="52"/>
      <c r="E1167" s="52"/>
      <c r="F1167" s="52"/>
      <c r="G1167" s="52"/>
      <c r="H1167" s="52"/>
      <c r="I1167" s="52"/>
      <c r="J1167" s="52"/>
      <c r="K1167" s="52"/>
      <c r="L1167" s="52"/>
      <c r="M1167" s="52"/>
      <c r="N1167" s="52"/>
      <c r="O1167" s="52"/>
      <c r="P1167" s="52"/>
      <c r="Q1167" s="52"/>
      <c r="R1167" s="52"/>
      <c r="S1167" s="52"/>
      <c r="T1167" s="52"/>
      <c r="U1167" s="52"/>
      <c r="V1167" s="52"/>
      <c r="W1167" s="52"/>
      <c r="X1167" s="52"/>
      <c r="Y1167" s="52"/>
      <c r="Z1167" s="52"/>
      <c r="AA1167" s="52"/>
      <c r="AB1167" s="52"/>
      <c r="AC1167" s="52"/>
      <c r="AD1167" s="52"/>
      <c r="AE1167" s="52"/>
      <c r="AF1167" s="52"/>
      <c r="AG1167" s="52"/>
      <c r="AH1167" s="52"/>
      <c r="AI1167" s="52"/>
      <c r="AJ1167" s="52"/>
      <c r="AK1167" s="52"/>
      <c r="AL1167" s="52"/>
      <c r="AM1167" s="52"/>
      <c r="AN1167" s="52"/>
      <c r="AO1167" s="52"/>
      <c r="AP1167" s="52"/>
      <c r="AQ1167" s="52"/>
      <c r="AR1167" s="52"/>
      <c r="AS1167" s="52"/>
      <c r="AT1167" s="52"/>
      <c r="AU1167" s="52"/>
      <c r="AV1167" s="52"/>
      <c r="AW1167" s="52"/>
      <c r="AX1167" s="52"/>
      <c r="AY1167" s="52"/>
      <c r="AZ1167" s="52"/>
      <c r="BA1167" s="52"/>
      <c r="BB1167" s="52"/>
    </row>
    <row r="1168" spans="1:54">
      <c r="A1168" s="52"/>
      <c r="B1168" s="52"/>
      <c r="C1168" s="52"/>
      <c r="D1168" s="52"/>
      <c r="E1168" s="52"/>
      <c r="F1168" s="52"/>
      <c r="G1168" s="52"/>
      <c r="H1168" s="52"/>
      <c r="I1168" s="52"/>
      <c r="J1168" s="52"/>
      <c r="K1168" s="52"/>
      <c r="L1168" s="52"/>
      <c r="M1168" s="52"/>
      <c r="N1168" s="52"/>
      <c r="O1168" s="52"/>
      <c r="P1168" s="52"/>
      <c r="Q1168" s="52"/>
      <c r="R1168" s="52"/>
      <c r="S1168" s="52"/>
      <c r="T1168" s="52"/>
      <c r="U1168" s="52"/>
      <c r="V1168" s="52"/>
      <c r="W1168" s="52"/>
      <c r="X1168" s="52"/>
      <c r="Y1168" s="52"/>
      <c r="Z1168" s="52"/>
      <c r="AA1168" s="52"/>
      <c r="AB1168" s="52"/>
      <c r="AC1168" s="52"/>
      <c r="AD1168" s="52"/>
      <c r="AE1168" s="52"/>
      <c r="AF1168" s="52"/>
      <c r="AG1168" s="52"/>
      <c r="AH1168" s="52"/>
      <c r="AI1168" s="52"/>
      <c r="AJ1168" s="52"/>
      <c r="AK1168" s="52"/>
      <c r="AL1168" s="52"/>
      <c r="AM1168" s="52"/>
      <c r="AN1168" s="52"/>
      <c r="AO1168" s="52"/>
      <c r="AP1168" s="52"/>
      <c r="AQ1168" s="52"/>
      <c r="AR1168" s="52"/>
      <c r="AS1168" s="52"/>
      <c r="AT1168" s="52"/>
      <c r="AU1168" s="52"/>
      <c r="AV1168" s="52"/>
      <c r="AW1168" s="52"/>
      <c r="AX1168" s="52"/>
      <c r="AY1168" s="52"/>
      <c r="AZ1168" s="52"/>
      <c r="BA1168" s="52"/>
      <c r="BB1168" s="52"/>
    </row>
    <row r="1169" spans="1:54">
      <c r="A1169" s="52"/>
      <c r="B1169" s="52"/>
      <c r="C1169" s="52"/>
      <c r="D1169" s="52"/>
      <c r="E1169" s="52"/>
      <c r="F1169" s="52"/>
      <c r="G1169" s="52"/>
      <c r="H1169" s="52"/>
      <c r="I1169" s="52"/>
      <c r="J1169" s="52"/>
      <c r="K1169" s="52"/>
      <c r="L1169" s="52"/>
      <c r="M1169" s="52"/>
      <c r="N1169" s="52"/>
      <c r="O1169" s="52"/>
      <c r="P1169" s="52"/>
      <c r="Q1169" s="52"/>
      <c r="R1169" s="52"/>
      <c r="S1169" s="52"/>
      <c r="T1169" s="52"/>
      <c r="U1169" s="52"/>
      <c r="V1169" s="52"/>
      <c r="W1169" s="52"/>
      <c r="X1169" s="52"/>
      <c r="Y1169" s="52"/>
      <c r="Z1169" s="52"/>
      <c r="AA1169" s="52"/>
      <c r="AB1169" s="52"/>
      <c r="AC1169" s="52"/>
      <c r="AD1169" s="52"/>
      <c r="AE1169" s="52"/>
      <c r="AF1169" s="52"/>
      <c r="AG1169" s="52"/>
      <c r="AH1169" s="52"/>
      <c r="AI1169" s="52"/>
      <c r="AJ1169" s="52"/>
      <c r="AK1169" s="52"/>
      <c r="AL1169" s="52"/>
      <c r="AM1169" s="52"/>
      <c r="AN1169" s="52"/>
      <c r="AO1169" s="52"/>
      <c r="AP1169" s="52"/>
      <c r="AQ1169" s="52"/>
      <c r="AR1169" s="52"/>
      <c r="AS1169" s="52"/>
      <c r="AT1169" s="52"/>
      <c r="AU1169" s="52"/>
      <c r="AV1169" s="52"/>
      <c r="AW1169" s="52"/>
      <c r="AX1169" s="52"/>
      <c r="AY1169" s="52"/>
      <c r="AZ1169" s="52"/>
      <c r="BA1169" s="52"/>
      <c r="BB1169" s="52"/>
    </row>
    <row r="1170" spans="1:54">
      <c r="A1170" s="52"/>
      <c r="B1170" s="52"/>
      <c r="C1170" s="52"/>
      <c r="D1170" s="52"/>
      <c r="E1170" s="52"/>
      <c r="F1170" s="52"/>
      <c r="G1170" s="52"/>
      <c r="H1170" s="52"/>
      <c r="I1170" s="52"/>
      <c r="J1170" s="52"/>
      <c r="K1170" s="52"/>
      <c r="L1170" s="52"/>
      <c r="M1170" s="52"/>
      <c r="N1170" s="52"/>
      <c r="O1170" s="52"/>
      <c r="P1170" s="52"/>
      <c r="Q1170" s="52"/>
      <c r="R1170" s="52"/>
      <c r="S1170" s="52"/>
      <c r="T1170" s="52"/>
      <c r="U1170" s="52"/>
      <c r="V1170" s="52"/>
      <c r="W1170" s="52"/>
      <c r="X1170" s="52"/>
      <c r="Y1170" s="52"/>
      <c r="Z1170" s="52"/>
      <c r="AA1170" s="52"/>
      <c r="AB1170" s="52"/>
      <c r="AC1170" s="52"/>
      <c r="AD1170" s="52"/>
      <c r="AE1170" s="52"/>
      <c r="AF1170" s="52"/>
      <c r="AG1170" s="52"/>
      <c r="AH1170" s="52"/>
      <c r="AI1170" s="52"/>
      <c r="AJ1170" s="52"/>
      <c r="AK1170" s="52"/>
      <c r="AL1170" s="52"/>
      <c r="AM1170" s="52"/>
      <c r="AN1170" s="52"/>
      <c r="AO1170" s="52"/>
      <c r="AP1170" s="52"/>
      <c r="AQ1170" s="52"/>
      <c r="AR1170" s="52"/>
      <c r="AS1170" s="52"/>
      <c r="AT1170" s="52"/>
      <c r="AU1170" s="52"/>
      <c r="AV1170" s="52"/>
      <c r="AW1170" s="52"/>
      <c r="AX1170" s="52"/>
      <c r="AY1170" s="52"/>
      <c r="AZ1170" s="52"/>
      <c r="BA1170" s="52"/>
      <c r="BB1170" s="52"/>
    </row>
    <row r="1171" spans="1:54">
      <c r="A1171" s="52"/>
      <c r="B1171" s="52"/>
      <c r="C1171" s="52"/>
      <c r="D1171" s="52"/>
      <c r="E1171" s="52"/>
      <c r="F1171" s="52"/>
      <c r="G1171" s="52"/>
      <c r="H1171" s="52"/>
      <c r="I1171" s="52"/>
      <c r="J1171" s="52"/>
      <c r="K1171" s="52"/>
      <c r="L1171" s="52"/>
      <c r="M1171" s="52"/>
      <c r="N1171" s="52"/>
      <c r="O1171" s="52"/>
      <c r="P1171" s="52"/>
      <c r="Q1171" s="52"/>
      <c r="R1171" s="52"/>
      <c r="S1171" s="52"/>
      <c r="T1171" s="52"/>
      <c r="U1171" s="52"/>
      <c r="V1171" s="52"/>
      <c r="W1171" s="52"/>
      <c r="X1171" s="52"/>
      <c r="Y1171" s="52"/>
      <c r="Z1171" s="52"/>
      <c r="AA1171" s="52"/>
      <c r="AB1171" s="52"/>
      <c r="AC1171" s="52"/>
      <c r="AD1171" s="52"/>
      <c r="AE1171" s="52"/>
      <c r="AF1171" s="52"/>
      <c r="AG1171" s="52"/>
      <c r="AH1171" s="52"/>
      <c r="AI1171" s="52"/>
      <c r="AJ1171" s="52"/>
      <c r="AK1171" s="52"/>
      <c r="AL1171" s="52"/>
      <c r="AM1171" s="52"/>
      <c r="AN1171" s="52"/>
      <c r="AO1171" s="52"/>
      <c r="AP1171" s="52"/>
      <c r="AQ1171" s="52"/>
      <c r="AR1171" s="52"/>
      <c r="AS1171" s="52"/>
      <c r="AT1171" s="52"/>
      <c r="AU1171" s="52"/>
      <c r="AV1171" s="52"/>
      <c r="AW1171" s="52"/>
      <c r="AX1171" s="52"/>
      <c r="AY1171" s="52"/>
      <c r="AZ1171" s="52"/>
      <c r="BA1171" s="52"/>
      <c r="BB1171" s="52"/>
    </row>
    <row r="1172" spans="1:54">
      <c r="A1172" s="52"/>
      <c r="B1172" s="52"/>
      <c r="C1172" s="52"/>
      <c r="D1172" s="52"/>
      <c r="E1172" s="52"/>
      <c r="F1172" s="52"/>
      <c r="G1172" s="52"/>
      <c r="H1172" s="52"/>
      <c r="I1172" s="52"/>
      <c r="J1172" s="52"/>
      <c r="K1172" s="52"/>
      <c r="L1172" s="52"/>
      <c r="M1172" s="52"/>
      <c r="N1172" s="52"/>
      <c r="O1172" s="52"/>
      <c r="P1172" s="52"/>
      <c r="Q1172" s="52"/>
      <c r="R1172" s="52"/>
      <c r="S1172" s="52"/>
      <c r="T1172" s="52"/>
      <c r="U1172" s="52"/>
      <c r="V1172" s="52"/>
      <c r="W1172" s="52"/>
      <c r="X1172" s="52"/>
      <c r="Y1172" s="52"/>
      <c r="Z1172" s="52"/>
      <c r="AA1172" s="52"/>
      <c r="AB1172" s="52"/>
      <c r="AC1172" s="52"/>
      <c r="AD1172" s="52"/>
      <c r="AE1172" s="52"/>
      <c r="AF1172" s="52"/>
      <c r="AG1172" s="52"/>
      <c r="AH1172" s="52"/>
      <c r="AI1172" s="52"/>
      <c r="AJ1172" s="52"/>
      <c r="AK1172" s="52"/>
      <c r="AL1172" s="52"/>
      <c r="AM1172" s="52"/>
      <c r="AN1172" s="52"/>
      <c r="AO1172" s="52"/>
      <c r="AP1172" s="52"/>
      <c r="AQ1172" s="52"/>
      <c r="AR1172" s="52"/>
      <c r="AS1172" s="52"/>
      <c r="AT1172" s="52"/>
      <c r="AU1172" s="52"/>
      <c r="AV1172" s="52"/>
      <c r="AW1172" s="52"/>
      <c r="AX1172" s="52"/>
      <c r="AY1172" s="52"/>
      <c r="AZ1172" s="52"/>
      <c r="BA1172" s="52"/>
      <c r="BB1172" s="52"/>
    </row>
    <row r="1173" spans="1:54">
      <c r="A1173" s="52"/>
      <c r="B1173" s="52"/>
      <c r="C1173" s="52"/>
      <c r="D1173" s="52"/>
      <c r="E1173" s="52"/>
      <c r="F1173" s="52"/>
      <c r="G1173" s="52"/>
      <c r="H1173" s="52"/>
      <c r="I1173" s="52"/>
      <c r="J1173" s="52"/>
      <c r="K1173" s="52"/>
      <c r="L1173" s="52"/>
      <c r="M1173" s="52"/>
      <c r="N1173" s="52"/>
      <c r="O1173" s="52"/>
      <c r="P1173" s="52"/>
      <c r="Q1173" s="52"/>
      <c r="R1173" s="52"/>
      <c r="S1173" s="52"/>
      <c r="T1173" s="52"/>
      <c r="U1173" s="52"/>
      <c r="V1173" s="52"/>
      <c r="W1173" s="52"/>
      <c r="X1173" s="52"/>
      <c r="Y1173" s="52"/>
      <c r="Z1173" s="52"/>
      <c r="AA1173" s="52"/>
      <c r="AB1173" s="52"/>
      <c r="AC1173" s="52"/>
      <c r="AD1173" s="52"/>
      <c r="AE1173" s="52"/>
      <c r="AF1173" s="52"/>
      <c r="AG1173" s="52"/>
      <c r="AH1173" s="52"/>
      <c r="AI1173" s="52"/>
      <c r="AJ1173" s="52"/>
      <c r="AK1173" s="52"/>
      <c r="AL1173" s="52"/>
      <c r="AM1173" s="52"/>
      <c r="AN1173" s="52"/>
      <c r="AO1173" s="52"/>
      <c r="AP1173" s="52"/>
      <c r="AQ1173" s="52"/>
      <c r="AR1173" s="52"/>
      <c r="AS1173" s="52"/>
      <c r="AT1173" s="52"/>
      <c r="AU1173" s="52"/>
      <c r="AV1173" s="52"/>
      <c r="AW1173" s="52"/>
      <c r="AX1173" s="52"/>
      <c r="AY1173" s="52"/>
      <c r="AZ1173" s="52"/>
      <c r="BA1173" s="52"/>
      <c r="BB1173" s="52"/>
    </row>
    <row r="1174" spans="1:54">
      <c r="A1174" s="52"/>
      <c r="B1174" s="52"/>
      <c r="C1174" s="52"/>
      <c r="D1174" s="52"/>
      <c r="E1174" s="52"/>
      <c r="F1174" s="52"/>
      <c r="G1174" s="52"/>
      <c r="H1174" s="52"/>
      <c r="I1174" s="52"/>
      <c r="J1174" s="52"/>
      <c r="K1174" s="52"/>
      <c r="L1174" s="52"/>
      <c r="M1174" s="52"/>
      <c r="N1174" s="52"/>
      <c r="O1174" s="52"/>
      <c r="P1174" s="52"/>
      <c r="Q1174" s="52"/>
      <c r="R1174" s="52"/>
      <c r="S1174" s="52"/>
      <c r="T1174" s="52"/>
      <c r="U1174" s="52"/>
      <c r="V1174" s="52"/>
      <c r="W1174" s="52"/>
      <c r="X1174" s="52"/>
      <c r="Y1174" s="52"/>
      <c r="Z1174" s="52"/>
      <c r="AA1174" s="52"/>
      <c r="AB1174" s="52"/>
      <c r="AC1174" s="52"/>
      <c r="AD1174" s="52"/>
      <c r="AE1174" s="52"/>
      <c r="AF1174" s="52"/>
      <c r="AG1174" s="52"/>
      <c r="AH1174" s="52"/>
      <c r="AI1174" s="52"/>
      <c r="AJ1174" s="52"/>
      <c r="AK1174" s="52"/>
      <c r="AL1174" s="52"/>
      <c r="AM1174" s="52"/>
      <c r="AN1174" s="52"/>
      <c r="AO1174" s="52"/>
      <c r="AP1174" s="52"/>
      <c r="AQ1174" s="52"/>
      <c r="AR1174" s="52"/>
      <c r="AS1174" s="52"/>
      <c r="AT1174" s="52"/>
      <c r="AU1174" s="52"/>
      <c r="AV1174" s="52"/>
      <c r="AW1174" s="52"/>
      <c r="AX1174" s="52"/>
      <c r="AY1174" s="52"/>
      <c r="AZ1174" s="52"/>
      <c r="BA1174" s="52"/>
      <c r="BB1174" s="52"/>
    </row>
    <row r="1175" spans="1:54">
      <c r="A1175" s="52"/>
      <c r="B1175" s="52"/>
      <c r="C1175" s="52"/>
      <c r="D1175" s="52"/>
      <c r="E1175" s="52"/>
      <c r="F1175" s="52"/>
      <c r="G1175" s="52"/>
      <c r="H1175" s="52"/>
      <c r="I1175" s="52"/>
      <c r="J1175" s="52"/>
      <c r="K1175" s="52"/>
      <c r="L1175" s="52"/>
      <c r="M1175" s="52"/>
      <c r="N1175" s="52"/>
      <c r="O1175" s="52"/>
      <c r="P1175" s="52"/>
      <c r="Q1175" s="52"/>
      <c r="R1175" s="52"/>
      <c r="S1175" s="52"/>
      <c r="T1175" s="52"/>
      <c r="U1175" s="52"/>
      <c r="V1175" s="52"/>
      <c r="W1175" s="52"/>
      <c r="X1175" s="52"/>
      <c r="Y1175" s="52"/>
      <c r="Z1175" s="52"/>
      <c r="AA1175" s="52"/>
      <c r="AB1175" s="52"/>
      <c r="AC1175" s="52"/>
      <c r="AD1175" s="52"/>
      <c r="AE1175" s="52"/>
      <c r="AF1175" s="52"/>
      <c r="AG1175" s="52"/>
      <c r="AH1175" s="52"/>
      <c r="AI1175" s="52"/>
      <c r="AJ1175" s="52"/>
      <c r="AK1175" s="52"/>
      <c r="AL1175" s="52"/>
      <c r="AM1175" s="52"/>
      <c r="AN1175" s="52"/>
      <c r="AO1175" s="52"/>
      <c r="AP1175" s="52"/>
      <c r="AQ1175" s="52"/>
      <c r="AR1175" s="52"/>
      <c r="AS1175" s="52"/>
      <c r="AT1175" s="52"/>
      <c r="AU1175" s="52"/>
      <c r="AV1175" s="52"/>
      <c r="AW1175" s="52"/>
      <c r="AX1175" s="52"/>
      <c r="AY1175" s="52"/>
      <c r="AZ1175" s="52"/>
      <c r="BA1175" s="52"/>
      <c r="BB1175" s="52"/>
    </row>
    <row r="1176" spans="1:54">
      <c r="A1176" s="52"/>
      <c r="B1176" s="52"/>
      <c r="C1176" s="52"/>
      <c r="D1176" s="52"/>
      <c r="E1176" s="52"/>
      <c r="F1176" s="52"/>
      <c r="G1176" s="52"/>
      <c r="H1176" s="52"/>
      <c r="I1176" s="52"/>
      <c r="J1176" s="52"/>
      <c r="K1176" s="52"/>
      <c r="L1176" s="52"/>
      <c r="M1176" s="52"/>
      <c r="N1176" s="52"/>
      <c r="O1176" s="52"/>
      <c r="P1176" s="52"/>
      <c r="Q1176" s="52"/>
      <c r="R1176" s="52"/>
      <c r="S1176" s="52"/>
      <c r="T1176" s="52"/>
      <c r="U1176" s="52"/>
      <c r="V1176" s="52"/>
      <c r="W1176" s="52"/>
      <c r="X1176" s="52"/>
      <c r="Y1176" s="52"/>
      <c r="Z1176" s="52"/>
      <c r="AA1176" s="52"/>
      <c r="AB1176" s="52"/>
      <c r="AC1176" s="52"/>
      <c r="AD1176" s="52"/>
      <c r="AE1176" s="52"/>
      <c r="AF1176" s="52"/>
      <c r="AG1176" s="52"/>
      <c r="AH1176" s="52"/>
      <c r="AI1176" s="52"/>
      <c r="AJ1176" s="52"/>
      <c r="AK1176" s="52"/>
      <c r="AL1176" s="52"/>
      <c r="AM1176" s="52"/>
      <c r="AN1176" s="52"/>
      <c r="AO1176" s="52"/>
      <c r="AP1176" s="52"/>
      <c r="AQ1176" s="52"/>
      <c r="AR1176" s="52"/>
      <c r="AS1176" s="52"/>
      <c r="AT1176" s="52"/>
      <c r="AU1176" s="52"/>
      <c r="AV1176" s="52"/>
      <c r="AW1176" s="52"/>
      <c r="AX1176" s="52"/>
      <c r="AY1176" s="52"/>
      <c r="AZ1176" s="52"/>
      <c r="BA1176" s="52"/>
      <c r="BB1176" s="52"/>
    </row>
    <row r="1177" spans="1:54">
      <c r="A1177" s="52"/>
      <c r="B1177" s="52"/>
      <c r="C1177" s="52"/>
      <c r="D1177" s="52"/>
      <c r="E1177" s="52"/>
      <c r="F1177" s="52"/>
      <c r="G1177" s="52"/>
      <c r="H1177" s="52"/>
      <c r="I1177" s="52"/>
      <c r="J1177" s="52"/>
      <c r="K1177" s="52"/>
      <c r="L1177" s="52"/>
      <c r="M1177" s="52"/>
      <c r="N1177" s="52"/>
      <c r="O1177" s="52"/>
      <c r="P1177" s="52"/>
      <c r="Q1177" s="52"/>
      <c r="R1177" s="52"/>
      <c r="S1177" s="52"/>
      <c r="T1177" s="52"/>
      <c r="U1177" s="52"/>
      <c r="V1177" s="52"/>
      <c r="W1177" s="52"/>
      <c r="X1177" s="52"/>
      <c r="Y1177" s="52"/>
      <c r="Z1177" s="52"/>
      <c r="AA1177" s="52"/>
      <c r="AB1177" s="52"/>
      <c r="AC1177" s="52"/>
      <c r="AD1177" s="52"/>
      <c r="AE1177" s="52"/>
      <c r="AF1177" s="52"/>
      <c r="AG1177" s="52"/>
      <c r="AH1177" s="52"/>
      <c r="AI1177" s="52"/>
      <c r="AJ1177" s="52"/>
      <c r="AK1177" s="52"/>
      <c r="AL1177" s="52"/>
      <c r="AM1177" s="52"/>
      <c r="AN1177" s="52"/>
      <c r="AO1177" s="52"/>
      <c r="AP1177" s="52"/>
      <c r="AQ1177" s="52"/>
      <c r="AR1177" s="52"/>
      <c r="AS1177" s="52"/>
      <c r="AT1177" s="52"/>
      <c r="AU1177" s="52"/>
      <c r="AV1177" s="52"/>
      <c r="AW1177" s="52"/>
      <c r="AX1177" s="52"/>
      <c r="AY1177" s="52"/>
      <c r="AZ1177" s="52"/>
      <c r="BA1177" s="52"/>
      <c r="BB1177" s="52"/>
    </row>
    <row r="1178" spans="1:54">
      <c r="A1178" s="52"/>
      <c r="B1178" s="52"/>
      <c r="C1178" s="52"/>
      <c r="D1178" s="52"/>
      <c r="E1178" s="52"/>
      <c r="F1178" s="52"/>
      <c r="G1178" s="52"/>
      <c r="H1178" s="52"/>
      <c r="I1178" s="52"/>
      <c r="J1178" s="52"/>
      <c r="K1178" s="52"/>
      <c r="L1178" s="52"/>
      <c r="M1178" s="52"/>
      <c r="N1178" s="52"/>
      <c r="O1178" s="52"/>
      <c r="P1178" s="52"/>
      <c r="Q1178" s="52"/>
      <c r="R1178" s="52"/>
      <c r="S1178" s="52"/>
      <c r="T1178" s="52"/>
      <c r="U1178" s="52"/>
      <c r="V1178" s="52"/>
      <c r="W1178" s="52"/>
      <c r="X1178" s="52"/>
      <c r="Y1178" s="52"/>
      <c r="Z1178" s="52"/>
      <c r="AA1178" s="52"/>
      <c r="AB1178" s="52"/>
      <c r="AC1178" s="52"/>
      <c r="AD1178" s="52"/>
      <c r="AE1178" s="52"/>
      <c r="AF1178" s="52"/>
      <c r="AG1178" s="52"/>
      <c r="AH1178" s="52"/>
      <c r="AI1178" s="52"/>
      <c r="AJ1178" s="52"/>
      <c r="AK1178" s="52"/>
      <c r="AL1178" s="52"/>
      <c r="AM1178" s="52"/>
      <c r="AN1178" s="52"/>
      <c r="AO1178" s="52"/>
      <c r="AP1178" s="52"/>
      <c r="AQ1178" s="52"/>
      <c r="AR1178" s="52"/>
      <c r="AS1178" s="52"/>
      <c r="AT1178" s="52"/>
      <c r="AU1178" s="52"/>
      <c r="AV1178" s="52"/>
      <c r="AW1178" s="52"/>
      <c r="AX1178" s="52"/>
      <c r="AY1178" s="52"/>
      <c r="AZ1178" s="52"/>
      <c r="BA1178" s="52"/>
      <c r="BB1178" s="52"/>
    </row>
    <row r="1179" spans="1:54">
      <c r="A1179" s="52"/>
      <c r="B1179" s="52"/>
      <c r="C1179" s="52"/>
      <c r="D1179" s="52"/>
      <c r="E1179" s="52"/>
      <c r="F1179" s="52"/>
      <c r="G1179" s="52"/>
      <c r="H1179" s="52"/>
      <c r="I1179" s="52"/>
      <c r="J1179" s="52"/>
      <c r="K1179" s="52"/>
      <c r="L1179" s="52"/>
      <c r="M1179" s="52"/>
      <c r="N1179" s="52"/>
      <c r="O1179" s="52"/>
      <c r="P1179" s="52"/>
      <c r="Q1179" s="52"/>
      <c r="R1179" s="52"/>
      <c r="S1179" s="52"/>
      <c r="T1179" s="52"/>
      <c r="U1179" s="52"/>
      <c r="V1179" s="52"/>
      <c r="W1179" s="52"/>
      <c r="X1179" s="52"/>
      <c r="Y1179" s="52"/>
      <c r="Z1179" s="52"/>
      <c r="AA1179" s="52"/>
      <c r="AB1179" s="52"/>
      <c r="AC1179" s="52"/>
      <c r="AD1179" s="52"/>
      <c r="AE1179" s="52"/>
      <c r="AF1179" s="52"/>
      <c r="AG1179" s="52"/>
      <c r="AH1179" s="52"/>
      <c r="AI1179" s="52"/>
      <c r="AJ1179" s="52"/>
      <c r="AK1179" s="52"/>
      <c r="AL1179" s="52"/>
      <c r="AM1179" s="52"/>
      <c r="AN1179" s="52"/>
      <c r="AO1179" s="52"/>
      <c r="AP1179" s="52"/>
      <c r="AQ1179" s="52"/>
      <c r="AR1179" s="52"/>
      <c r="AS1179" s="52"/>
      <c r="AT1179" s="52"/>
      <c r="AU1179" s="52"/>
      <c r="AV1179" s="52"/>
      <c r="AW1179" s="52"/>
      <c r="AX1179" s="52"/>
      <c r="AY1179" s="52"/>
      <c r="AZ1179" s="52"/>
      <c r="BA1179" s="52"/>
      <c r="BB1179" s="52"/>
    </row>
    <row r="1180" spans="1:54">
      <c r="A1180" s="52"/>
      <c r="B1180" s="52"/>
      <c r="C1180" s="52"/>
      <c r="D1180" s="52"/>
      <c r="E1180" s="52"/>
      <c r="F1180" s="52"/>
      <c r="G1180" s="52"/>
      <c r="H1180" s="52"/>
      <c r="I1180" s="52"/>
      <c r="J1180" s="52"/>
      <c r="K1180" s="52"/>
      <c r="L1180" s="52"/>
      <c r="M1180" s="52"/>
      <c r="N1180" s="52"/>
      <c r="O1180" s="52"/>
      <c r="P1180" s="52"/>
      <c r="Q1180" s="52"/>
      <c r="R1180" s="52"/>
      <c r="S1180" s="52"/>
      <c r="T1180" s="52"/>
      <c r="U1180" s="52"/>
      <c r="V1180" s="52"/>
      <c r="W1180" s="52"/>
      <c r="X1180" s="52"/>
      <c r="Y1180" s="52"/>
      <c r="Z1180" s="52"/>
      <c r="AA1180" s="52"/>
      <c r="AB1180" s="52"/>
      <c r="AC1180" s="52"/>
      <c r="AD1180" s="52"/>
      <c r="AE1180" s="52"/>
      <c r="AF1180" s="52"/>
      <c r="AG1180" s="52"/>
      <c r="AH1180" s="52"/>
      <c r="AI1180" s="52"/>
      <c r="AJ1180" s="52"/>
      <c r="AK1180" s="52"/>
      <c r="AL1180" s="52"/>
      <c r="AM1180" s="52"/>
      <c r="AN1180" s="52"/>
      <c r="AO1180" s="52"/>
      <c r="AP1180" s="52"/>
      <c r="AQ1180" s="52"/>
      <c r="AR1180" s="52"/>
      <c r="AS1180" s="52"/>
      <c r="AT1180" s="52"/>
      <c r="AU1180" s="52"/>
      <c r="AV1180" s="52"/>
      <c r="AW1180" s="52"/>
      <c r="AX1180" s="52"/>
      <c r="AY1180" s="52"/>
      <c r="AZ1180" s="52"/>
      <c r="BA1180" s="52"/>
      <c r="BB1180" s="52"/>
    </row>
    <row r="1181" spans="1:54">
      <c r="A1181" s="52"/>
      <c r="B1181" s="52"/>
      <c r="C1181" s="52"/>
      <c r="D1181" s="52"/>
      <c r="E1181" s="52"/>
      <c r="F1181" s="52"/>
      <c r="G1181" s="52"/>
      <c r="H1181" s="52"/>
      <c r="I1181" s="52"/>
      <c r="J1181" s="52"/>
      <c r="K1181" s="52"/>
      <c r="L1181" s="52"/>
      <c r="M1181" s="52"/>
      <c r="N1181" s="52"/>
      <c r="O1181" s="52"/>
      <c r="P1181" s="52"/>
      <c r="Q1181" s="52"/>
      <c r="R1181" s="52"/>
      <c r="S1181" s="52"/>
      <c r="T1181" s="52"/>
      <c r="U1181" s="52"/>
      <c r="V1181" s="52"/>
      <c r="W1181" s="52"/>
      <c r="X1181" s="52"/>
      <c r="Y1181" s="52"/>
      <c r="Z1181" s="52"/>
      <c r="AA1181" s="52"/>
      <c r="AB1181" s="52"/>
      <c r="AC1181" s="52"/>
      <c r="AD1181" s="52"/>
      <c r="AE1181" s="52"/>
      <c r="AF1181" s="52"/>
      <c r="AG1181" s="52"/>
      <c r="AH1181" s="52"/>
      <c r="AI1181" s="52"/>
      <c r="AJ1181" s="52"/>
      <c r="AK1181" s="52"/>
      <c r="AL1181" s="52"/>
      <c r="AM1181" s="52"/>
      <c r="AN1181" s="52"/>
      <c r="AO1181" s="52"/>
      <c r="AP1181" s="52"/>
      <c r="AQ1181" s="52"/>
      <c r="AR1181" s="52"/>
      <c r="AS1181" s="52"/>
      <c r="AT1181" s="52"/>
      <c r="AU1181" s="52"/>
      <c r="AV1181" s="52"/>
      <c r="AW1181" s="52"/>
      <c r="AX1181" s="52"/>
      <c r="AY1181" s="52"/>
      <c r="AZ1181" s="52"/>
      <c r="BA1181" s="52"/>
      <c r="BB1181" s="52"/>
    </row>
    <row r="1182" spans="1:54">
      <c r="A1182" s="52"/>
      <c r="B1182" s="52"/>
      <c r="C1182" s="52"/>
      <c r="D1182" s="52"/>
      <c r="E1182" s="52"/>
      <c r="F1182" s="52"/>
      <c r="G1182" s="52"/>
      <c r="H1182" s="52"/>
      <c r="I1182" s="52"/>
      <c r="J1182" s="52"/>
      <c r="K1182" s="52"/>
      <c r="L1182" s="52"/>
      <c r="M1182" s="52"/>
      <c r="N1182" s="52"/>
      <c r="O1182" s="52"/>
      <c r="P1182" s="52"/>
      <c r="Q1182" s="52"/>
      <c r="R1182" s="52"/>
      <c r="S1182" s="52"/>
      <c r="T1182" s="52"/>
      <c r="U1182" s="52"/>
      <c r="V1182" s="52"/>
      <c r="W1182" s="52"/>
      <c r="X1182" s="52"/>
      <c r="Y1182" s="52"/>
      <c r="Z1182" s="52"/>
      <c r="AA1182" s="52"/>
      <c r="AB1182" s="52"/>
      <c r="AC1182" s="52"/>
      <c r="AD1182" s="52"/>
      <c r="AE1182" s="52"/>
      <c r="AF1182" s="52"/>
      <c r="AG1182" s="52"/>
      <c r="AH1182" s="52"/>
      <c r="AI1182" s="52"/>
      <c r="AJ1182" s="52"/>
      <c r="AK1182" s="52"/>
      <c r="AL1182" s="52"/>
      <c r="AM1182" s="52"/>
      <c r="AN1182" s="52"/>
      <c r="AO1182" s="52"/>
      <c r="AP1182" s="52"/>
      <c r="AQ1182" s="52"/>
      <c r="AR1182" s="52"/>
      <c r="AS1182" s="52"/>
      <c r="AT1182" s="52"/>
      <c r="AU1182" s="52"/>
      <c r="AV1182" s="52"/>
      <c r="AW1182" s="52"/>
      <c r="AX1182" s="52"/>
      <c r="AY1182" s="52"/>
      <c r="AZ1182" s="52"/>
      <c r="BA1182" s="52"/>
      <c r="BB1182" s="52"/>
    </row>
    <row r="1183" spans="1:54">
      <c r="A1183" s="52"/>
      <c r="B1183" s="52"/>
      <c r="C1183" s="52"/>
      <c r="D1183" s="52"/>
      <c r="E1183" s="52"/>
      <c r="F1183" s="52"/>
      <c r="G1183" s="52"/>
      <c r="H1183" s="52"/>
      <c r="I1183" s="52"/>
      <c r="J1183" s="52"/>
      <c r="K1183" s="52"/>
      <c r="L1183" s="52"/>
      <c r="M1183" s="52"/>
      <c r="N1183" s="52"/>
      <c r="O1183" s="52"/>
      <c r="P1183" s="52"/>
      <c r="Q1183" s="52"/>
      <c r="R1183" s="52"/>
      <c r="S1183" s="52"/>
      <c r="T1183" s="52"/>
      <c r="U1183" s="52"/>
      <c r="V1183" s="52"/>
      <c r="W1183" s="52"/>
      <c r="X1183" s="52"/>
      <c r="Y1183" s="52"/>
      <c r="Z1183" s="52"/>
      <c r="AA1183" s="52"/>
      <c r="AB1183" s="52"/>
      <c r="AC1183" s="52"/>
      <c r="AD1183" s="52"/>
      <c r="AE1183" s="52"/>
      <c r="AF1183" s="52"/>
      <c r="AG1183" s="52"/>
      <c r="AH1183" s="52"/>
      <c r="AI1183" s="52"/>
      <c r="AJ1183" s="52"/>
      <c r="AK1183" s="52"/>
      <c r="AL1183" s="52"/>
      <c r="AM1183" s="52"/>
      <c r="AN1183" s="52"/>
      <c r="AO1183" s="52"/>
      <c r="AP1183" s="52"/>
      <c r="AQ1183" s="52"/>
      <c r="AR1183" s="52"/>
      <c r="AS1183" s="52"/>
      <c r="AT1183" s="52"/>
      <c r="AU1183" s="52"/>
      <c r="AV1183" s="52"/>
      <c r="AW1183" s="52"/>
      <c r="AX1183" s="52"/>
      <c r="AY1183" s="52"/>
      <c r="AZ1183" s="52"/>
      <c r="BA1183" s="52"/>
      <c r="BB1183" s="52"/>
    </row>
    <row r="1184" spans="1:54">
      <c r="A1184" s="52"/>
      <c r="B1184" s="52"/>
      <c r="C1184" s="52"/>
      <c r="D1184" s="52"/>
      <c r="E1184" s="52"/>
      <c r="F1184" s="52"/>
      <c r="G1184" s="52"/>
      <c r="H1184" s="52"/>
      <c r="I1184" s="52"/>
      <c r="J1184" s="52"/>
      <c r="K1184" s="52"/>
      <c r="L1184" s="52"/>
      <c r="M1184" s="52"/>
      <c r="N1184" s="52"/>
      <c r="O1184" s="52"/>
      <c r="P1184" s="52"/>
      <c r="Q1184" s="52"/>
      <c r="R1184" s="52"/>
      <c r="S1184" s="52"/>
      <c r="T1184" s="52"/>
      <c r="U1184" s="52"/>
      <c r="V1184" s="52"/>
      <c r="W1184" s="52"/>
      <c r="X1184" s="52"/>
      <c r="Y1184" s="52"/>
      <c r="Z1184" s="52"/>
      <c r="AA1184" s="52"/>
      <c r="AB1184" s="52"/>
      <c r="AC1184" s="52"/>
      <c r="AD1184" s="52"/>
      <c r="AE1184" s="52"/>
      <c r="AF1184" s="52"/>
      <c r="AG1184" s="52"/>
      <c r="AH1184" s="52"/>
      <c r="AI1184" s="52"/>
      <c r="AJ1184" s="52"/>
      <c r="AK1184" s="52"/>
      <c r="AL1184" s="52"/>
      <c r="AM1184" s="52"/>
      <c r="AN1184" s="52"/>
      <c r="AO1184" s="52"/>
      <c r="AP1184" s="52"/>
      <c r="AQ1184" s="52"/>
      <c r="AR1184" s="52"/>
      <c r="AS1184" s="52"/>
      <c r="AT1184" s="52"/>
      <c r="AU1184" s="52"/>
      <c r="AV1184" s="52"/>
      <c r="AW1184" s="52"/>
      <c r="AX1184" s="52"/>
      <c r="AY1184" s="52"/>
      <c r="AZ1184" s="52"/>
      <c r="BA1184" s="52"/>
      <c r="BB1184" s="52"/>
    </row>
    <row r="1185" spans="1:54">
      <c r="A1185" s="52"/>
      <c r="B1185" s="52"/>
      <c r="C1185" s="52"/>
      <c r="D1185" s="52"/>
      <c r="E1185" s="52"/>
      <c r="F1185" s="52"/>
      <c r="G1185" s="52"/>
      <c r="H1185" s="52"/>
      <c r="I1185" s="52"/>
      <c r="J1185" s="52"/>
      <c r="K1185" s="52"/>
      <c r="L1185" s="52"/>
      <c r="M1185" s="52"/>
      <c r="N1185" s="52"/>
      <c r="O1185" s="52"/>
      <c r="P1185" s="52"/>
      <c r="Q1185" s="52"/>
      <c r="R1185" s="52"/>
      <c r="S1185" s="52"/>
      <c r="T1185" s="52"/>
      <c r="U1185" s="52"/>
      <c r="V1185" s="52"/>
      <c r="W1185" s="52"/>
      <c r="X1185" s="52"/>
      <c r="Y1185" s="52"/>
      <c r="Z1185" s="52"/>
      <c r="AA1185" s="52"/>
      <c r="AB1185" s="52"/>
      <c r="AC1185" s="52"/>
      <c r="AD1185" s="52"/>
      <c r="AE1185" s="52"/>
      <c r="AF1185" s="52"/>
      <c r="AG1185" s="52"/>
      <c r="AH1185" s="52"/>
      <c r="AI1185" s="52"/>
      <c r="AJ1185" s="52"/>
      <c r="AK1185" s="52"/>
      <c r="AL1185" s="52"/>
      <c r="AM1185" s="52"/>
      <c r="AN1185" s="52"/>
      <c r="AO1185" s="52"/>
      <c r="AP1185" s="52"/>
      <c r="AQ1185" s="52"/>
      <c r="AR1185" s="52"/>
      <c r="AS1185" s="52"/>
      <c r="AT1185" s="52"/>
      <c r="AU1185" s="52"/>
      <c r="AV1185" s="52"/>
      <c r="AW1185" s="52"/>
      <c r="AX1185" s="52"/>
      <c r="AY1185" s="52"/>
      <c r="AZ1185" s="52"/>
      <c r="BA1185" s="52"/>
      <c r="BB1185" s="52"/>
    </row>
    <row r="1186" spans="1:54">
      <c r="A1186" s="52"/>
      <c r="B1186" s="52"/>
      <c r="C1186" s="52"/>
      <c r="D1186" s="52"/>
      <c r="E1186" s="52"/>
      <c r="F1186" s="52"/>
      <c r="G1186" s="52"/>
      <c r="H1186" s="52"/>
      <c r="I1186" s="52"/>
      <c r="J1186" s="52"/>
      <c r="K1186" s="52"/>
      <c r="L1186" s="52"/>
      <c r="M1186" s="52"/>
      <c r="N1186" s="52"/>
      <c r="O1186" s="52"/>
      <c r="P1186" s="52"/>
      <c r="Q1186" s="52"/>
      <c r="R1186" s="52"/>
      <c r="S1186" s="52"/>
      <c r="T1186" s="52"/>
      <c r="U1186" s="52"/>
      <c r="V1186" s="52"/>
      <c r="W1186" s="52"/>
      <c r="X1186" s="52"/>
      <c r="Y1186" s="52"/>
      <c r="Z1186" s="52"/>
      <c r="AA1186" s="52"/>
      <c r="AB1186" s="52"/>
      <c r="AC1186" s="52"/>
      <c r="AD1186" s="52"/>
      <c r="AE1186" s="52"/>
      <c r="AF1186" s="52"/>
      <c r="AG1186" s="52"/>
      <c r="AH1186" s="52"/>
      <c r="AI1186" s="52"/>
      <c r="AJ1186" s="52"/>
      <c r="AK1186" s="52"/>
      <c r="AL1186" s="52"/>
      <c r="AM1186" s="52"/>
      <c r="AN1186" s="52"/>
      <c r="AO1186" s="52"/>
      <c r="AP1186" s="52"/>
      <c r="AQ1186" s="52"/>
      <c r="AR1186" s="52"/>
      <c r="AS1186" s="52"/>
      <c r="AT1186" s="52"/>
      <c r="AU1186" s="52"/>
      <c r="AV1186" s="52"/>
      <c r="AW1186" s="52"/>
      <c r="AX1186" s="52"/>
      <c r="AY1186" s="52"/>
      <c r="AZ1186" s="52"/>
      <c r="BA1186" s="52"/>
      <c r="BB1186" s="52"/>
    </row>
    <row r="1187" spans="1:54">
      <c r="A1187" s="52"/>
      <c r="B1187" s="52"/>
      <c r="C1187" s="52"/>
      <c r="D1187" s="52"/>
      <c r="E1187" s="52"/>
      <c r="F1187" s="52"/>
      <c r="G1187" s="52"/>
      <c r="H1187" s="52"/>
      <c r="I1187" s="52"/>
      <c r="J1187" s="52"/>
      <c r="K1187" s="52"/>
      <c r="L1187" s="52"/>
      <c r="M1187" s="52"/>
      <c r="N1187" s="52"/>
      <c r="O1187" s="52"/>
      <c r="P1187" s="52"/>
      <c r="Q1187" s="52"/>
      <c r="R1187" s="52"/>
      <c r="S1187" s="52"/>
      <c r="T1187" s="52"/>
      <c r="U1187" s="52"/>
      <c r="V1187" s="52"/>
      <c r="W1187" s="52"/>
      <c r="X1187" s="52"/>
      <c r="Y1187" s="52"/>
      <c r="Z1187" s="52"/>
      <c r="AA1187" s="52"/>
      <c r="AB1187" s="52"/>
      <c r="AC1187" s="52"/>
      <c r="AD1187" s="52"/>
      <c r="AE1187" s="52"/>
      <c r="AF1187" s="52"/>
      <c r="AG1187" s="52"/>
      <c r="AH1187" s="52"/>
      <c r="AI1187" s="52"/>
      <c r="AJ1187" s="52"/>
      <c r="AK1187" s="52"/>
      <c r="AL1187" s="52"/>
      <c r="AM1187" s="52"/>
      <c r="AN1187" s="52"/>
      <c r="AO1187" s="52"/>
      <c r="AP1187" s="52"/>
      <c r="AQ1187" s="52"/>
      <c r="AR1187" s="52"/>
      <c r="AS1187" s="52"/>
      <c r="AT1187" s="52"/>
      <c r="AU1187" s="52"/>
      <c r="AV1187" s="52"/>
      <c r="AW1187" s="52"/>
      <c r="AX1187" s="52"/>
      <c r="AY1187" s="52"/>
      <c r="AZ1187" s="52"/>
      <c r="BA1187" s="52"/>
      <c r="BB1187" s="52"/>
    </row>
    <row r="1188" spans="1:54">
      <c r="A1188" s="52"/>
      <c r="B1188" s="52"/>
      <c r="C1188" s="52"/>
      <c r="D1188" s="52"/>
      <c r="E1188" s="52"/>
      <c r="F1188" s="52"/>
      <c r="G1188" s="52"/>
      <c r="H1188" s="52"/>
      <c r="I1188" s="52"/>
      <c r="J1188" s="52"/>
      <c r="K1188" s="52"/>
      <c r="L1188" s="52"/>
      <c r="M1188" s="52"/>
      <c r="N1188" s="52"/>
      <c r="O1188" s="52"/>
      <c r="P1188" s="52"/>
      <c r="Q1188" s="52"/>
      <c r="R1188" s="52"/>
      <c r="S1188" s="52"/>
      <c r="T1188" s="52"/>
      <c r="U1188" s="52"/>
      <c r="V1188" s="52"/>
      <c r="W1188" s="52"/>
      <c r="X1188" s="52"/>
      <c r="Y1188" s="52"/>
      <c r="Z1188" s="52"/>
      <c r="AA1188" s="52"/>
      <c r="AB1188" s="52"/>
      <c r="AC1188" s="52"/>
      <c r="AD1188" s="52"/>
      <c r="AE1188" s="52"/>
      <c r="AF1188" s="52"/>
      <c r="AG1188" s="52"/>
      <c r="AH1188" s="52"/>
      <c r="AI1188" s="52"/>
      <c r="AJ1188" s="52"/>
      <c r="AK1188" s="52"/>
      <c r="AL1188" s="52"/>
      <c r="AM1188" s="52"/>
      <c r="AN1188" s="52"/>
      <c r="AO1188" s="52"/>
      <c r="AP1188" s="52"/>
      <c r="AQ1188" s="52"/>
      <c r="AR1188" s="52"/>
      <c r="AS1188" s="52"/>
      <c r="AT1188" s="52"/>
      <c r="AU1188" s="52"/>
      <c r="AV1188" s="52"/>
      <c r="AW1188" s="52"/>
      <c r="AX1188" s="52"/>
      <c r="AY1188" s="52"/>
      <c r="AZ1188" s="52"/>
      <c r="BA1188" s="52"/>
      <c r="BB1188" s="52"/>
    </row>
    <row r="1189" spans="1:54">
      <c r="A1189" s="52"/>
      <c r="B1189" s="52"/>
      <c r="C1189" s="52"/>
      <c r="D1189" s="52"/>
      <c r="E1189" s="52"/>
      <c r="F1189" s="52"/>
      <c r="G1189" s="52"/>
      <c r="H1189" s="52"/>
      <c r="I1189" s="52"/>
      <c r="J1189" s="52"/>
      <c r="K1189" s="52"/>
      <c r="L1189" s="52"/>
      <c r="M1189" s="52"/>
      <c r="N1189" s="52"/>
      <c r="O1189" s="52"/>
      <c r="P1189" s="52"/>
      <c r="Q1189" s="52"/>
      <c r="R1189" s="52"/>
      <c r="S1189" s="52"/>
      <c r="T1189" s="52"/>
      <c r="U1189" s="52"/>
      <c r="V1189" s="52"/>
      <c r="W1189" s="52"/>
      <c r="X1189" s="52"/>
      <c r="Y1189" s="52"/>
      <c r="Z1189" s="52"/>
      <c r="AA1189" s="52"/>
      <c r="AB1189" s="52"/>
      <c r="AC1189" s="52"/>
      <c r="AD1189" s="52"/>
      <c r="AE1189" s="52"/>
      <c r="AF1189" s="52"/>
      <c r="AG1189" s="52"/>
      <c r="AH1189" s="52"/>
      <c r="AI1189" s="52"/>
      <c r="AJ1189" s="52"/>
      <c r="AK1189" s="52"/>
      <c r="AL1189" s="52"/>
      <c r="AM1189" s="52"/>
      <c r="AN1189" s="52"/>
      <c r="AO1189" s="52"/>
      <c r="AP1189" s="52"/>
      <c r="AQ1189" s="52"/>
      <c r="AR1189" s="52"/>
      <c r="AS1189" s="52"/>
      <c r="AT1189" s="52"/>
      <c r="AU1189" s="52"/>
      <c r="AV1189" s="52"/>
      <c r="AW1189" s="52"/>
      <c r="AX1189" s="52"/>
      <c r="AY1189" s="52"/>
      <c r="AZ1189" s="52"/>
      <c r="BA1189" s="52"/>
      <c r="BB1189" s="52"/>
    </row>
    <row r="1190" spans="1:54">
      <c r="A1190" s="52"/>
      <c r="B1190" s="52"/>
      <c r="C1190" s="52"/>
      <c r="D1190" s="52"/>
      <c r="E1190" s="52"/>
      <c r="F1190" s="52"/>
      <c r="G1190" s="52"/>
      <c r="H1190" s="52"/>
      <c r="I1190" s="52"/>
      <c r="J1190" s="52"/>
      <c r="K1190" s="52"/>
      <c r="L1190" s="52"/>
      <c r="M1190" s="52"/>
      <c r="N1190" s="52"/>
      <c r="O1190" s="52"/>
      <c r="P1190" s="52"/>
      <c r="Q1190" s="52"/>
      <c r="R1190" s="52"/>
      <c r="S1190" s="52"/>
      <c r="T1190" s="52"/>
      <c r="U1190" s="52"/>
      <c r="V1190" s="52"/>
      <c r="W1190" s="52"/>
      <c r="X1190" s="52"/>
      <c r="Y1190" s="52"/>
      <c r="Z1190" s="52"/>
      <c r="AA1190" s="52"/>
      <c r="AB1190" s="52"/>
      <c r="AC1190" s="52"/>
      <c r="AD1190" s="52"/>
      <c r="AE1190" s="52"/>
      <c r="AF1190" s="52"/>
      <c r="AG1190" s="52"/>
      <c r="AH1190" s="52"/>
      <c r="AI1190" s="52"/>
      <c r="AJ1190" s="52"/>
      <c r="AK1190" s="52"/>
      <c r="AL1190" s="52"/>
      <c r="AM1190" s="52"/>
      <c r="AN1190" s="52"/>
      <c r="AO1190" s="52"/>
      <c r="AP1190" s="52"/>
      <c r="AQ1190" s="52"/>
      <c r="AR1190" s="52"/>
      <c r="AS1190" s="52"/>
      <c r="AT1190" s="52"/>
      <c r="AU1190" s="52"/>
      <c r="AV1190" s="52"/>
      <c r="AW1190" s="52"/>
      <c r="AX1190" s="52"/>
      <c r="AY1190" s="52"/>
      <c r="AZ1190" s="52"/>
      <c r="BA1190" s="52"/>
      <c r="BB1190" s="52"/>
    </row>
    <row r="1191" spans="1:54">
      <c r="A1191" s="52"/>
      <c r="B1191" s="52"/>
      <c r="C1191" s="52"/>
      <c r="D1191" s="52"/>
      <c r="E1191" s="52"/>
      <c r="F1191" s="52"/>
      <c r="G1191" s="52"/>
      <c r="H1191" s="52"/>
      <c r="I1191" s="52"/>
      <c r="J1191" s="52"/>
      <c r="K1191" s="52"/>
      <c r="L1191" s="52"/>
      <c r="M1191" s="52"/>
      <c r="N1191" s="52"/>
      <c r="O1191" s="52"/>
      <c r="P1191" s="52"/>
      <c r="Q1191" s="52"/>
      <c r="R1191" s="52"/>
      <c r="S1191" s="52"/>
      <c r="T1191" s="52"/>
      <c r="U1191" s="52"/>
      <c r="V1191" s="52"/>
      <c r="W1191" s="52"/>
      <c r="X1191" s="52"/>
      <c r="Y1191" s="52"/>
      <c r="Z1191" s="52"/>
      <c r="AA1191" s="52"/>
      <c r="AB1191" s="52"/>
      <c r="AC1191" s="52"/>
      <c r="AD1191" s="52"/>
      <c r="AE1191" s="52"/>
      <c r="AF1191" s="52"/>
      <c r="AG1191" s="52"/>
      <c r="AH1191" s="52"/>
      <c r="AI1191" s="52"/>
      <c r="AJ1191" s="52"/>
      <c r="AK1191" s="52"/>
      <c r="AL1191" s="52"/>
      <c r="AM1191" s="52"/>
      <c r="AN1191" s="52"/>
      <c r="AO1191" s="52"/>
      <c r="AP1191" s="52"/>
      <c r="AQ1191" s="52"/>
      <c r="AR1191" s="52"/>
      <c r="AS1191" s="52"/>
      <c r="AT1191" s="52"/>
      <c r="AU1191" s="52"/>
      <c r="AV1191" s="52"/>
      <c r="AW1191" s="52"/>
      <c r="AX1191" s="52"/>
      <c r="AY1191" s="52"/>
      <c r="AZ1191" s="52"/>
      <c r="BA1191" s="52"/>
      <c r="BB1191" s="52"/>
    </row>
    <row r="1192" spans="1:54">
      <c r="A1192" s="52"/>
      <c r="B1192" s="52"/>
      <c r="C1192" s="52"/>
      <c r="D1192" s="52"/>
      <c r="E1192" s="52"/>
      <c r="F1192" s="52"/>
      <c r="G1192" s="52"/>
      <c r="H1192" s="52"/>
      <c r="I1192" s="52"/>
      <c r="J1192" s="52"/>
      <c r="K1192" s="52"/>
      <c r="L1192" s="52"/>
      <c r="M1192" s="52"/>
      <c r="N1192" s="52"/>
      <c r="O1192" s="52"/>
      <c r="P1192" s="52"/>
      <c r="Q1192" s="52"/>
      <c r="R1192" s="52"/>
      <c r="S1192" s="52"/>
      <c r="T1192" s="52"/>
      <c r="U1192" s="52"/>
      <c r="V1192" s="52"/>
      <c r="W1192" s="52"/>
      <c r="X1192" s="52"/>
      <c r="Y1192" s="52"/>
      <c r="Z1192" s="52"/>
      <c r="AA1192" s="52"/>
      <c r="AB1192" s="52"/>
      <c r="AC1192" s="52"/>
      <c r="AD1192" s="52"/>
      <c r="AE1192" s="52"/>
      <c r="AF1192" s="52"/>
      <c r="AG1192" s="52"/>
      <c r="AH1192" s="52"/>
      <c r="AI1192" s="52"/>
      <c r="AJ1192" s="52"/>
      <c r="AK1192" s="52"/>
      <c r="AL1192" s="52"/>
      <c r="AM1192" s="52"/>
      <c r="AN1192" s="52"/>
      <c r="AO1192" s="52"/>
      <c r="AP1192" s="52"/>
      <c r="AQ1192" s="52"/>
      <c r="AR1192" s="52"/>
      <c r="AS1192" s="52"/>
      <c r="AT1192" s="52"/>
      <c r="AU1192" s="52"/>
      <c r="AV1192" s="52"/>
      <c r="AW1192" s="52"/>
      <c r="AX1192" s="52"/>
      <c r="AY1192" s="52"/>
      <c r="AZ1192" s="52"/>
      <c r="BA1192" s="52"/>
      <c r="BB1192" s="52"/>
    </row>
    <row r="1193" spans="1:54">
      <c r="A1193" s="52"/>
      <c r="B1193" s="52"/>
      <c r="C1193" s="52"/>
      <c r="D1193" s="52"/>
      <c r="E1193" s="52"/>
      <c r="F1193" s="52"/>
      <c r="G1193" s="52"/>
      <c r="H1193" s="52"/>
      <c r="I1193" s="52"/>
      <c r="J1193" s="52"/>
      <c r="K1193" s="52"/>
      <c r="L1193" s="52"/>
      <c r="M1193" s="52"/>
      <c r="N1193" s="52"/>
      <c r="O1193" s="52"/>
      <c r="P1193" s="52"/>
      <c r="Q1193" s="52"/>
      <c r="R1193" s="52"/>
      <c r="S1193" s="52"/>
      <c r="T1193" s="52"/>
      <c r="U1193" s="52"/>
      <c r="V1193" s="52"/>
      <c r="W1193" s="52"/>
      <c r="X1193" s="52"/>
      <c r="Y1193" s="52"/>
      <c r="Z1193" s="52"/>
      <c r="AA1193" s="52"/>
      <c r="AB1193" s="52"/>
      <c r="AC1193" s="52"/>
      <c r="AD1193" s="52"/>
      <c r="AE1193" s="52"/>
      <c r="AF1193" s="52"/>
      <c r="AG1193" s="52"/>
      <c r="AH1193" s="52"/>
      <c r="AI1193" s="52"/>
      <c r="AJ1193" s="52"/>
      <c r="AK1193" s="52"/>
      <c r="AL1193" s="52"/>
      <c r="AM1193" s="52"/>
      <c r="AN1193" s="52"/>
      <c r="AO1193" s="52"/>
      <c r="AP1193" s="52"/>
      <c r="AQ1193" s="52"/>
      <c r="AR1193" s="52"/>
      <c r="AS1193" s="52"/>
      <c r="AT1193" s="52"/>
      <c r="AU1193" s="52"/>
      <c r="AV1193" s="52"/>
      <c r="AW1193" s="52"/>
      <c r="AX1193" s="52"/>
      <c r="AY1193" s="52"/>
      <c r="AZ1193" s="52"/>
      <c r="BA1193" s="52"/>
      <c r="BB1193" s="52"/>
    </row>
    <row r="1194" spans="1:54">
      <c r="A1194" s="52"/>
      <c r="B1194" s="52"/>
      <c r="C1194" s="52"/>
      <c r="D1194" s="52"/>
      <c r="E1194" s="52"/>
      <c r="F1194" s="52"/>
      <c r="G1194" s="52"/>
      <c r="H1194" s="52"/>
      <c r="I1194" s="52"/>
      <c r="J1194" s="52"/>
      <c r="K1194" s="52"/>
      <c r="L1194" s="52"/>
      <c r="M1194" s="52"/>
      <c r="N1194" s="52"/>
      <c r="O1194" s="52"/>
      <c r="P1194" s="52"/>
      <c r="Q1194" s="52"/>
      <c r="R1194" s="52"/>
      <c r="S1194" s="52"/>
      <c r="T1194" s="52"/>
      <c r="U1194" s="52"/>
      <c r="V1194" s="52"/>
      <c r="W1194" s="52"/>
      <c r="X1194" s="52"/>
      <c r="Y1194" s="52"/>
      <c r="Z1194" s="52"/>
      <c r="AA1194" s="52"/>
      <c r="AB1194" s="52"/>
      <c r="AC1194" s="52"/>
      <c r="AD1194" s="52"/>
      <c r="AE1194" s="52"/>
      <c r="AF1194" s="52"/>
      <c r="AG1194" s="52"/>
      <c r="AH1194" s="52"/>
      <c r="AI1194" s="52"/>
      <c r="AJ1194" s="52"/>
      <c r="AK1194" s="52"/>
      <c r="AL1194" s="52"/>
      <c r="AM1194" s="52"/>
      <c r="AN1194" s="52"/>
      <c r="AO1194" s="52"/>
      <c r="AP1194" s="52"/>
      <c r="AQ1194" s="52"/>
      <c r="AR1194" s="52"/>
      <c r="AS1194" s="52"/>
      <c r="AT1194" s="52"/>
      <c r="AU1194" s="52"/>
      <c r="AV1194" s="52"/>
      <c r="AW1194" s="52"/>
      <c r="AX1194" s="52"/>
      <c r="AY1194" s="52"/>
      <c r="AZ1194" s="52"/>
      <c r="BA1194" s="52"/>
      <c r="BB1194" s="52"/>
    </row>
    <row r="1195" spans="1:54">
      <c r="A1195" s="52"/>
      <c r="B1195" s="52"/>
      <c r="C1195" s="52"/>
      <c r="D1195" s="52"/>
      <c r="E1195" s="52"/>
      <c r="F1195" s="52"/>
      <c r="G1195" s="52"/>
      <c r="H1195" s="52"/>
      <c r="I1195" s="52"/>
      <c r="J1195" s="52"/>
      <c r="K1195" s="52"/>
      <c r="L1195" s="52"/>
      <c r="M1195" s="52"/>
      <c r="N1195" s="52"/>
      <c r="O1195" s="52"/>
      <c r="P1195" s="52"/>
      <c r="Q1195" s="52"/>
      <c r="R1195" s="52"/>
      <c r="S1195" s="52"/>
      <c r="T1195" s="52"/>
      <c r="U1195" s="52"/>
      <c r="V1195" s="52"/>
      <c r="W1195" s="52"/>
      <c r="X1195" s="52"/>
      <c r="Y1195" s="52"/>
      <c r="Z1195" s="52"/>
      <c r="AA1195" s="52"/>
      <c r="AB1195" s="52"/>
      <c r="AC1195" s="52"/>
      <c r="AD1195" s="52"/>
      <c r="AE1195" s="52"/>
      <c r="AF1195" s="52"/>
      <c r="AG1195" s="52"/>
      <c r="AH1195" s="52"/>
      <c r="AI1195" s="52"/>
      <c r="AJ1195" s="52"/>
      <c r="AK1195" s="52"/>
      <c r="AL1195" s="52"/>
      <c r="AM1195" s="52"/>
      <c r="AN1195" s="52"/>
      <c r="AO1195" s="52"/>
      <c r="AP1195" s="52"/>
      <c r="AQ1195" s="52"/>
      <c r="AR1195" s="52"/>
      <c r="AS1195" s="52"/>
      <c r="AT1195" s="52"/>
      <c r="AU1195" s="52"/>
      <c r="AV1195" s="52"/>
      <c r="AW1195" s="52"/>
      <c r="AX1195" s="52"/>
      <c r="AY1195" s="52"/>
      <c r="AZ1195" s="52"/>
      <c r="BA1195" s="52"/>
      <c r="BB1195" s="52"/>
    </row>
    <row r="1196" spans="1:54">
      <c r="A1196" s="52"/>
      <c r="B1196" s="52"/>
      <c r="C1196" s="52"/>
      <c r="D1196" s="52"/>
      <c r="E1196" s="52"/>
      <c r="F1196" s="52"/>
      <c r="G1196" s="52"/>
      <c r="H1196" s="52"/>
      <c r="I1196" s="52"/>
      <c r="J1196" s="52"/>
      <c r="K1196" s="52"/>
      <c r="L1196" s="52"/>
      <c r="M1196" s="52"/>
      <c r="N1196" s="52"/>
      <c r="O1196" s="52"/>
      <c r="P1196" s="52"/>
      <c r="Q1196" s="52"/>
      <c r="R1196" s="52"/>
      <c r="S1196" s="52"/>
      <c r="T1196" s="52"/>
      <c r="U1196" s="52"/>
      <c r="V1196" s="52"/>
      <c r="W1196" s="52"/>
      <c r="X1196" s="52"/>
      <c r="Y1196" s="52"/>
      <c r="Z1196" s="52"/>
      <c r="AA1196" s="52"/>
      <c r="AB1196" s="52"/>
      <c r="AC1196" s="52"/>
      <c r="AD1196" s="52"/>
      <c r="AE1196" s="52"/>
      <c r="AF1196" s="52"/>
      <c r="AG1196" s="52"/>
      <c r="AH1196" s="52"/>
      <c r="AI1196" s="52"/>
      <c r="AJ1196" s="52"/>
      <c r="AK1196" s="52"/>
      <c r="AL1196" s="52"/>
      <c r="AM1196" s="52"/>
      <c r="AN1196" s="52"/>
      <c r="AO1196" s="52"/>
      <c r="AP1196" s="52"/>
      <c r="AQ1196" s="52"/>
      <c r="AR1196" s="52"/>
      <c r="AS1196" s="52"/>
      <c r="AT1196" s="52"/>
      <c r="AU1196" s="52"/>
      <c r="AV1196" s="52"/>
      <c r="AW1196" s="52"/>
      <c r="AX1196" s="52"/>
      <c r="AY1196" s="52"/>
      <c r="AZ1196" s="52"/>
      <c r="BA1196" s="52"/>
      <c r="BB1196" s="52"/>
    </row>
    <row r="1197" spans="1:54">
      <c r="A1197" s="52"/>
      <c r="B1197" s="52"/>
      <c r="C1197" s="52"/>
      <c r="D1197" s="52"/>
      <c r="E1197" s="52"/>
      <c r="F1197" s="52"/>
      <c r="G1197" s="52"/>
      <c r="H1197" s="52"/>
      <c r="I1197" s="52"/>
      <c r="J1197" s="52"/>
      <c r="K1197" s="52"/>
      <c r="L1197" s="52"/>
      <c r="M1197" s="52"/>
      <c r="N1197" s="52"/>
      <c r="O1197" s="52"/>
      <c r="P1197" s="52"/>
      <c r="Q1197" s="52"/>
      <c r="R1197" s="52"/>
      <c r="S1197" s="52"/>
      <c r="T1197" s="52"/>
      <c r="U1197" s="52"/>
      <c r="V1197" s="52"/>
      <c r="W1197" s="52"/>
      <c r="X1197" s="52"/>
      <c r="Y1197" s="52"/>
      <c r="Z1197" s="52"/>
      <c r="AA1197" s="52"/>
      <c r="AB1197" s="52"/>
      <c r="AC1197" s="52"/>
      <c r="AD1197" s="52"/>
      <c r="AE1197" s="52"/>
      <c r="AF1197" s="52"/>
      <c r="AG1197" s="52"/>
      <c r="AH1197" s="52"/>
      <c r="AI1197" s="52"/>
      <c r="AJ1197" s="52"/>
      <c r="AK1197" s="52"/>
      <c r="AL1197" s="52"/>
      <c r="AM1197" s="52"/>
      <c r="AN1197" s="52"/>
      <c r="AO1197" s="52"/>
      <c r="AP1197" s="52"/>
      <c r="AQ1197" s="52"/>
      <c r="AR1197" s="52"/>
      <c r="AS1197" s="52"/>
      <c r="AT1197" s="52"/>
      <c r="AU1197" s="52"/>
      <c r="AV1197" s="52"/>
      <c r="AW1197" s="52"/>
      <c r="AX1197" s="52"/>
      <c r="AY1197" s="52"/>
      <c r="AZ1197" s="52"/>
      <c r="BA1197" s="52"/>
      <c r="BB1197" s="52"/>
    </row>
    <row r="1198" spans="1:54">
      <c r="A1198" s="52"/>
      <c r="B1198" s="52"/>
      <c r="C1198" s="52"/>
      <c r="D1198" s="52"/>
      <c r="E1198" s="52"/>
      <c r="F1198" s="52"/>
      <c r="G1198" s="52"/>
      <c r="H1198" s="52"/>
      <c r="I1198" s="52"/>
      <c r="J1198" s="52"/>
      <c r="K1198" s="52"/>
      <c r="L1198" s="52"/>
      <c r="M1198" s="52"/>
      <c r="N1198" s="52"/>
      <c r="O1198" s="52"/>
      <c r="P1198" s="52"/>
      <c r="Q1198" s="52"/>
      <c r="R1198" s="52"/>
      <c r="S1198" s="52"/>
      <c r="T1198" s="52"/>
      <c r="U1198" s="52"/>
      <c r="V1198" s="52"/>
      <c r="W1198" s="52"/>
      <c r="X1198" s="52"/>
      <c r="Y1198" s="52"/>
      <c r="Z1198" s="52"/>
      <c r="AA1198" s="52"/>
      <c r="AB1198" s="52"/>
      <c r="AC1198" s="52"/>
      <c r="AD1198" s="52"/>
      <c r="AE1198" s="52"/>
      <c r="AF1198" s="52"/>
      <c r="AG1198" s="52"/>
      <c r="AH1198" s="52"/>
      <c r="AI1198" s="52"/>
      <c r="AJ1198" s="52"/>
      <c r="AK1198" s="52"/>
      <c r="AL1198" s="52"/>
      <c r="AM1198" s="52"/>
      <c r="AN1198" s="52"/>
      <c r="AO1198" s="52"/>
      <c r="AP1198" s="52"/>
      <c r="AQ1198" s="52"/>
      <c r="AR1198" s="52"/>
      <c r="AS1198" s="52"/>
      <c r="AT1198" s="52"/>
      <c r="AU1198" s="52"/>
      <c r="AV1198" s="52"/>
      <c r="AW1198" s="52"/>
      <c r="AX1198" s="52"/>
      <c r="AY1198" s="52"/>
      <c r="AZ1198" s="52"/>
      <c r="BA1198" s="52"/>
      <c r="BB1198" s="52"/>
    </row>
    <row r="1199" spans="1:54">
      <c r="A1199" s="52"/>
      <c r="B1199" s="52"/>
      <c r="C1199" s="52"/>
      <c r="D1199" s="52"/>
      <c r="E1199" s="52"/>
      <c r="F1199" s="52"/>
      <c r="G1199" s="52"/>
      <c r="H1199" s="52"/>
      <c r="I1199" s="52"/>
      <c r="J1199" s="52"/>
      <c r="K1199" s="52"/>
      <c r="L1199" s="52"/>
      <c r="M1199" s="52"/>
      <c r="N1199" s="52"/>
      <c r="O1199" s="52"/>
      <c r="P1199" s="52"/>
      <c r="Q1199" s="52"/>
      <c r="R1199" s="52"/>
      <c r="S1199" s="52"/>
      <c r="T1199" s="52"/>
      <c r="U1199" s="52"/>
      <c r="V1199" s="52"/>
      <c r="W1199" s="52"/>
      <c r="X1199" s="52"/>
      <c r="Y1199" s="52"/>
      <c r="Z1199" s="52"/>
      <c r="AA1199" s="52"/>
      <c r="AB1199" s="52"/>
      <c r="AC1199" s="52"/>
      <c r="AD1199" s="52"/>
      <c r="AE1199" s="52"/>
      <c r="AF1199" s="52"/>
      <c r="AG1199" s="52"/>
      <c r="AH1199" s="52"/>
      <c r="AI1199" s="52"/>
      <c r="AJ1199" s="52"/>
      <c r="AK1199" s="52"/>
      <c r="AL1199" s="52"/>
      <c r="AM1199" s="52"/>
      <c r="AN1199" s="52"/>
      <c r="AO1199" s="52"/>
      <c r="AP1199" s="52"/>
      <c r="AQ1199" s="52"/>
      <c r="AR1199" s="52"/>
      <c r="AS1199" s="52"/>
      <c r="AT1199" s="52"/>
      <c r="AU1199" s="52"/>
      <c r="AV1199" s="52"/>
      <c r="AW1199" s="52"/>
      <c r="AX1199" s="52"/>
      <c r="AY1199" s="52"/>
      <c r="AZ1199" s="52"/>
      <c r="BA1199" s="52"/>
      <c r="BB1199" s="52"/>
    </row>
    <row r="1200" spans="1:54">
      <c r="A1200" s="52"/>
      <c r="B1200" s="52"/>
      <c r="C1200" s="52"/>
      <c r="D1200" s="52"/>
      <c r="E1200" s="52"/>
      <c r="F1200" s="52"/>
      <c r="G1200" s="52"/>
      <c r="H1200" s="52"/>
      <c r="I1200" s="52"/>
      <c r="J1200" s="52"/>
      <c r="K1200" s="52"/>
      <c r="L1200" s="52"/>
      <c r="M1200" s="52"/>
      <c r="N1200" s="52"/>
      <c r="O1200" s="52"/>
      <c r="P1200" s="52"/>
      <c r="Q1200" s="52"/>
      <c r="R1200" s="52"/>
      <c r="S1200" s="52"/>
      <c r="T1200" s="52"/>
      <c r="U1200" s="52"/>
      <c r="V1200" s="52"/>
      <c r="W1200" s="52"/>
      <c r="X1200" s="52"/>
      <c r="Y1200" s="52"/>
      <c r="Z1200" s="52"/>
      <c r="AA1200" s="52"/>
      <c r="AB1200" s="52"/>
      <c r="AC1200" s="52"/>
      <c r="AD1200" s="52"/>
      <c r="AE1200" s="52"/>
      <c r="AF1200" s="52"/>
      <c r="AG1200" s="52"/>
      <c r="AH1200" s="52"/>
      <c r="AI1200" s="52"/>
      <c r="AJ1200" s="52"/>
      <c r="AK1200" s="52"/>
      <c r="AL1200" s="52"/>
      <c r="AM1200" s="52"/>
      <c r="AN1200" s="52"/>
      <c r="AO1200" s="52"/>
      <c r="AP1200" s="52"/>
      <c r="AQ1200" s="52"/>
      <c r="AR1200" s="52"/>
      <c r="AS1200" s="52"/>
      <c r="AT1200" s="52"/>
      <c r="AU1200" s="52"/>
      <c r="AV1200" s="52"/>
      <c r="AW1200" s="52"/>
      <c r="AX1200" s="52"/>
      <c r="AY1200" s="52"/>
      <c r="AZ1200" s="52"/>
      <c r="BA1200" s="52"/>
      <c r="BB1200" s="52"/>
    </row>
    <row r="1201" spans="1:54">
      <c r="A1201" s="52"/>
      <c r="B1201" s="52"/>
      <c r="C1201" s="52"/>
      <c r="D1201" s="52"/>
      <c r="E1201" s="52"/>
      <c r="F1201" s="52"/>
      <c r="G1201" s="52"/>
      <c r="H1201" s="52"/>
      <c r="I1201" s="52"/>
      <c r="J1201" s="52"/>
      <c r="K1201" s="52"/>
      <c r="L1201" s="52"/>
      <c r="M1201" s="52"/>
      <c r="N1201" s="52"/>
      <c r="O1201" s="52"/>
      <c r="P1201" s="52"/>
      <c r="Q1201" s="52"/>
      <c r="R1201" s="52"/>
      <c r="S1201" s="52"/>
      <c r="T1201" s="52"/>
      <c r="U1201" s="52"/>
      <c r="V1201" s="52"/>
      <c r="W1201" s="52"/>
      <c r="X1201" s="52"/>
      <c r="Y1201" s="52"/>
      <c r="Z1201" s="52"/>
      <c r="AA1201" s="52"/>
      <c r="AB1201" s="52"/>
      <c r="AC1201" s="52"/>
      <c r="AD1201" s="52"/>
      <c r="AE1201" s="52"/>
      <c r="AF1201" s="52"/>
      <c r="AG1201" s="52"/>
      <c r="AH1201" s="52"/>
      <c r="AI1201" s="52"/>
      <c r="AJ1201" s="52"/>
      <c r="AK1201" s="52"/>
      <c r="AL1201" s="52"/>
      <c r="AM1201" s="52"/>
      <c r="AN1201" s="52"/>
      <c r="AO1201" s="52"/>
      <c r="AP1201" s="52"/>
      <c r="AQ1201" s="52"/>
      <c r="AR1201" s="52"/>
      <c r="AS1201" s="52"/>
      <c r="AT1201" s="52"/>
      <c r="AU1201" s="52"/>
      <c r="AV1201" s="52"/>
      <c r="AW1201" s="52"/>
      <c r="AX1201" s="52"/>
      <c r="AY1201" s="52"/>
      <c r="AZ1201" s="52"/>
      <c r="BA1201" s="52"/>
      <c r="BB1201" s="52"/>
    </row>
    <row r="1202" spans="1:54">
      <c r="A1202" s="52"/>
      <c r="B1202" s="52"/>
      <c r="C1202" s="52"/>
      <c r="D1202" s="52"/>
      <c r="E1202" s="52"/>
      <c r="F1202" s="52"/>
      <c r="G1202" s="52"/>
      <c r="H1202" s="52"/>
      <c r="I1202" s="52"/>
      <c r="J1202" s="52"/>
      <c r="K1202" s="52"/>
      <c r="L1202" s="52"/>
      <c r="M1202" s="52"/>
      <c r="N1202" s="52"/>
      <c r="O1202" s="52"/>
      <c r="P1202" s="52"/>
      <c r="Q1202" s="52"/>
      <c r="R1202" s="52"/>
      <c r="S1202" s="52"/>
      <c r="T1202" s="52"/>
      <c r="U1202" s="52"/>
      <c r="V1202" s="52"/>
      <c r="W1202" s="52"/>
      <c r="X1202" s="52"/>
      <c r="Y1202" s="52"/>
      <c r="Z1202" s="52"/>
      <c r="AA1202" s="52"/>
      <c r="AB1202" s="52"/>
      <c r="AC1202" s="52"/>
      <c r="AD1202" s="52"/>
      <c r="AE1202" s="52"/>
      <c r="AF1202" s="52"/>
      <c r="AG1202" s="52"/>
      <c r="AH1202" s="52"/>
      <c r="AI1202" s="52"/>
      <c r="AJ1202" s="52"/>
      <c r="AK1202" s="52"/>
      <c r="AL1202" s="52"/>
      <c r="AM1202" s="52"/>
      <c r="AN1202" s="52"/>
      <c r="AO1202" s="52"/>
      <c r="AP1202" s="52"/>
      <c r="AQ1202" s="52"/>
      <c r="AR1202" s="52"/>
      <c r="AS1202" s="52"/>
      <c r="AT1202" s="52"/>
      <c r="AU1202" s="52"/>
      <c r="AV1202" s="52"/>
      <c r="AW1202" s="52"/>
      <c r="AX1202" s="52"/>
      <c r="AY1202" s="52"/>
      <c r="AZ1202" s="52"/>
      <c r="BA1202" s="52"/>
      <c r="BB1202" s="52"/>
    </row>
    <row r="1203" spans="1:54">
      <c r="A1203" s="52"/>
      <c r="B1203" s="52"/>
      <c r="C1203" s="52"/>
      <c r="D1203" s="52"/>
      <c r="E1203" s="52"/>
      <c r="F1203" s="52"/>
      <c r="G1203" s="52"/>
      <c r="H1203" s="52"/>
      <c r="I1203" s="52"/>
      <c r="J1203" s="52"/>
      <c r="K1203" s="52"/>
      <c r="L1203" s="52"/>
      <c r="M1203" s="52"/>
      <c r="N1203" s="52"/>
      <c r="O1203" s="52"/>
      <c r="P1203" s="52"/>
      <c r="Q1203" s="52"/>
      <c r="R1203" s="52"/>
      <c r="S1203" s="52"/>
      <c r="T1203" s="52"/>
      <c r="U1203" s="52"/>
      <c r="V1203" s="52"/>
      <c r="W1203" s="52"/>
      <c r="X1203" s="52"/>
      <c r="Y1203" s="52"/>
      <c r="Z1203" s="52"/>
      <c r="AA1203" s="52"/>
      <c r="AB1203" s="52"/>
      <c r="AC1203" s="52"/>
      <c r="AD1203" s="52"/>
      <c r="AE1203" s="52"/>
      <c r="AF1203" s="52"/>
      <c r="AG1203" s="52"/>
      <c r="AH1203" s="52"/>
      <c r="AI1203" s="52"/>
      <c r="AJ1203" s="52"/>
      <c r="AK1203" s="52"/>
      <c r="AL1203" s="52"/>
      <c r="AM1203" s="52"/>
      <c r="AN1203" s="52"/>
      <c r="AO1203" s="52"/>
      <c r="AP1203" s="52"/>
      <c r="AQ1203" s="52"/>
      <c r="AR1203" s="52"/>
      <c r="AS1203" s="52"/>
      <c r="AT1203" s="52"/>
      <c r="AU1203" s="52"/>
      <c r="AV1203" s="52"/>
      <c r="AW1203" s="52"/>
      <c r="AX1203" s="52"/>
      <c r="AY1203" s="52"/>
      <c r="AZ1203" s="52"/>
      <c r="BA1203" s="52"/>
      <c r="BB1203" s="52"/>
    </row>
    <row r="1204" spans="1:54">
      <c r="A1204" s="52"/>
      <c r="B1204" s="52"/>
      <c r="C1204" s="52"/>
      <c r="D1204" s="52"/>
      <c r="E1204" s="52"/>
      <c r="F1204" s="52"/>
      <c r="G1204" s="52"/>
      <c r="H1204" s="52"/>
      <c r="I1204" s="52"/>
      <c r="J1204" s="52"/>
      <c r="K1204" s="52"/>
      <c r="L1204" s="52"/>
      <c r="M1204" s="52"/>
      <c r="N1204" s="52"/>
      <c r="O1204" s="52"/>
      <c r="P1204" s="52"/>
      <c r="Q1204" s="52"/>
      <c r="R1204" s="52"/>
      <c r="S1204" s="52"/>
      <c r="T1204" s="52"/>
      <c r="U1204" s="52"/>
      <c r="V1204" s="52"/>
      <c r="W1204" s="52"/>
      <c r="X1204" s="52"/>
      <c r="Y1204" s="52"/>
      <c r="Z1204" s="52"/>
      <c r="AA1204" s="52"/>
      <c r="AB1204" s="52"/>
      <c r="AC1204" s="52"/>
      <c r="AD1204" s="52"/>
      <c r="AE1204" s="52"/>
      <c r="AF1204" s="52"/>
      <c r="AG1204" s="52"/>
      <c r="AH1204" s="52"/>
      <c r="AI1204" s="52"/>
      <c r="AJ1204" s="52"/>
      <c r="AK1204" s="52"/>
      <c r="AL1204" s="52"/>
      <c r="AM1204" s="52"/>
      <c r="AN1204" s="52"/>
      <c r="AO1204" s="52"/>
      <c r="AP1204" s="52"/>
      <c r="AQ1204" s="52"/>
      <c r="AR1204" s="52"/>
      <c r="AS1204" s="52"/>
      <c r="AT1204" s="52"/>
      <c r="AU1204" s="52"/>
      <c r="AV1204" s="52"/>
      <c r="AW1204" s="52"/>
      <c r="AX1204" s="52"/>
      <c r="AY1204" s="52"/>
      <c r="AZ1204" s="52"/>
      <c r="BA1204" s="52"/>
      <c r="BB1204" s="52"/>
    </row>
    <row r="1205" spans="1:54">
      <c r="A1205" s="52"/>
      <c r="B1205" s="52"/>
      <c r="C1205" s="52"/>
      <c r="D1205" s="52"/>
      <c r="E1205" s="52"/>
      <c r="F1205" s="52"/>
      <c r="G1205" s="52"/>
      <c r="H1205" s="52"/>
      <c r="I1205" s="52"/>
      <c r="J1205" s="52"/>
      <c r="K1205" s="52"/>
      <c r="L1205" s="52"/>
      <c r="M1205" s="52"/>
      <c r="N1205" s="52"/>
      <c r="O1205" s="52"/>
      <c r="P1205" s="52"/>
      <c r="Q1205" s="52"/>
      <c r="R1205" s="52"/>
      <c r="S1205" s="52"/>
      <c r="T1205" s="52"/>
      <c r="U1205" s="52"/>
      <c r="V1205" s="52"/>
      <c r="W1205" s="52"/>
      <c r="X1205" s="52"/>
      <c r="Y1205" s="52"/>
      <c r="Z1205" s="52"/>
      <c r="AA1205" s="52"/>
      <c r="AB1205" s="52"/>
      <c r="AC1205" s="52"/>
      <c r="AD1205" s="52"/>
      <c r="AE1205" s="52"/>
      <c r="AF1205" s="52"/>
      <c r="AG1205" s="52"/>
      <c r="AH1205" s="52"/>
      <c r="AI1205" s="52"/>
      <c r="AJ1205" s="52"/>
      <c r="AK1205" s="52"/>
      <c r="AL1205" s="52"/>
      <c r="AM1205" s="52"/>
      <c r="AN1205" s="52"/>
      <c r="AO1205" s="52"/>
      <c r="AP1205" s="52"/>
      <c r="AQ1205" s="52"/>
      <c r="AR1205" s="52"/>
      <c r="AS1205" s="52"/>
      <c r="AT1205" s="52"/>
      <c r="AU1205" s="52"/>
      <c r="AV1205" s="52"/>
      <c r="AW1205" s="52"/>
      <c r="AX1205" s="52"/>
      <c r="AY1205" s="52"/>
      <c r="AZ1205" s="52"/>
      <c r="BA1205" s="52"/>
      <c r="BB1205" s="52"/>
    </row>
    <row r="1206" spans="1:54">
      <c r="A1206" s="52"/>
      <c r="B1206" s="52"/>
      <c r="C1206" s="52"/>
      <c r="D1206" s="52"/>
      <c r="E1206" s="52"/>
      <c r="F1206" s="52"/>
      <c r="G1206" s="52"/>
      <c r="H1206" s="52"/>
      <c r="I1206" s="52"/>
      <c r="J1206" s="52"/>
      <c r="K1206" s="52"/>
      <c r="L1206" s="52"/>
      <c r="M1206" s="52"/>
      <c r="N1206" s="52"/>
      <c r="O1206" s="52"/>
      <c r="P1206" s="52"/>
      <c r="Q1206" s="52"/>
      <c r="R1206" s="52"/>
      <c r="S1206" s="52"/>
      <c r="T1206" s="52"/>
      <c r="U1206" s="52"/>
      <c r="V1206" s="52"/>
      <c r="W1206" s="52"/>
      <c r="X1206" s="52"/>
      <c r="Y1206" s="52"/>
      <c r="Z1206" s="52"/>
      <c r="AA1206" s="52"/>
      <c r="AB1206" s="52"/>
      <c r="AC1206" s="52"/>
      <c r="AD1206" s="52"/>
      <c r="AE1206" s="52"/>
      <c r="AF1206" s="52"/>
      <c r="AG1206" s="52"/>
      <c r="AH1206" s="52"/>
      <c r="AI1206" s="52"/>
      <c r="AJ1206" s="52"/>
      <c r="AK1206" s="52"/>
      <c r="AL1206" s="52"/>
      <c r="AM1206" s="52"/>
      <c r="AN1206" s="52"/>
      <c r="AO1206" s="52"/>
      <c r="AP1206" s="52"/>
      <c r="AQ1206" s="52"/>
      <c r="AR1206" s="52"/>
      <c r="AS1206" s="52"/>
      <c r="AT1206" s="52"/>
      <c r="AU1206" s="52"/>
      <c r="AV1206" s="52"/>
      <c r="AW1206" s="52"/>
      <c r="AX1206" s="52"/>
      <c r="AY1206" s="52"/>
      <c r="AZ1206" s="52"/>
      <c r="BA1206" s="52"/>
      <c r="BB1206" s="52"/>
    </row>
    <row r="1207" spans="1:54">
      <c r="A1207" s="52"/>
      <c r="B1207" s="52"/>
      <c r="C1207" s="52"/>
      <c r="D1207" s="52"/>
      <c r="E1207" s="52"/>
      <c r="F1207" s="52"/>
      <c r="G1207" s="52"/>
      <c r="H1207" s="52"/>
      <c r="I1207" s="52"/>
      <c r="J1207" s="52"/>
      <c r="K1207" s="52"/>
      <c r="L1207" s="52"/>
      <c r="M1207" s="52"/>
      <c r="N1207" s="52"/>
      <c r="O1207" s="52"/>
      <c r="P1207" s="52"/>
      <c r="Q1207" s="52"/>
      <c r="R1207" s="52"/>
      <c r="S1207" s="52"/>
      <c r="T1207" s="52"/>
      <c r="U1207" s="52"/>
      <c r="V1207" s="52"/>
      <c r="W1207" s="52"/>
      <c r="X1207" s="52"/>
      <c r="Y1207" s="52"/>
      <c r="Z1207" s="52"/>
      <c r="AA1207" s="52"/>
      <c r="AB1207" s="52"/>
      <c r="AC1207" s="52"/>
      <c r="AD1207" s="52"/>
      <c r="AE1207" s="52"/>
      <c r="AF1207" s="52"/>
      <c r="AG1207" s="52"/>
      <c r="AH1207" s="52"/>
      <c r="AI1207" s="52"/>
      <c r="AJ1207" s="52"/>
      <c r="AK1207" s="52"/>
      <c r="AL1207" s="52"/>
      <c r="AM1207" s="52"/>
      <c r="AN1207" s="52"/>
      <c r="AO1207" s="52"/>
      <c r="AP1207" s="52"/>
      <c r="AQ1207" s="52"/>
      <c r="AR1207" s="52"/>
      <c r="AS1207" s="52"/>
      <c r="AT1207" s="52"/>
      <c r="AU1207" s="52"/>
      <c r="AV1207" s="52"/>
      <c r="AW1207" s="52"/>
      <c r="AX1207" s="52"/>
      <c r="AY1207" s="52"/>
      <c r="AZ1207" s="52"/>
      <c r="BA1207" s="52"/>
      <c r="BB1207" s="52"/>
    </row>
    <row r="1208" spans="1:54">
      <c r="A1208" s="52"/>
      <c r="B1208" s="52"/>
      <c r="C1208" s="52"/>
      <c r="D1208" s="52"/>
      <c r="E1208" s="52"/>
      <c r="F1208" s="52"/>
      <c r="G1208" s="52"/>
      <c r="H1208" s="52"/>
      <c r="I1208" s="52"/>
      <c r="J1208" s="52"/>
      <c r="K1208" s="52"/>
      <c r="L1208" s="52"/>
      <c r="M1208" s="52"/>
      <c r="N1208" s="52"/>
      <c r="O1208" s="52"/>
      <c r="P1208" s="52"/>
      <c r="Q1208" s="52"/>
      <c r="R1208" s="52"/>
      <c r="S1208" s="52"/>
      <c r="T1208" s="52"/>
      <c r="U1208" s="52"/>
      <c r="V1208" s="52"/>
      <c r="W1208" s="52"/>
      <c r="X1208" s="52"/>
      <c r="Y1208" s="52"/>
      <c r="Z1208" s="52"/>
      <c r="AA1208" s="52"/>
      <c r="AB1208" s="52"/>
      <c r="AC1208" s="52"/>
      <c r="AD1208" s="52"/>
      <c r="AE1208" s="52"/>
      <c r="AF1208" s="52"/>
      <c r="AG1208" s="52"/>
      <c r="AH1208" s="52"/>
      <c r="AI1208" s="52"/>
      <c r="AJ1208" s="52"/>
      <c r="AK1208" s="52"/>
      <c r="AL1208" s="52"/>
      <c r="AM1208" s="52"/>
      <c r="AN1208" s="52"/>
      <c r="AO1208" s="52"/>
      <c r="AP1208" s="52"/>
      <c r="AQ1208" s="52"/>
      <c r="AR1208" s="52"/>
      <c r="AS1208" s="52"/>
      <c r="AT1208" s="52"/>
      <c r="AU1208" s="52"/>
      <c r="AV1208" s="52"/>
      <c r="AW1208" s="52"/>
      <c r="AX1208" s="52"/>
      <c r="AY1208" s="52"/>
      <c r="AZ1208" s="52"/>
      <c r="BA1208" s="52"/>
      <c r="BB1208" s="52"/>
    </row>
    <row r="1209" spans="1:54">
      <c r="A1209" s="52"/>
      <c r="B1209" s="52"/>
      <c r="C1209" s="52"/>
      <c r="D1209" s="52"/>
      <c r="E1209" s="52"/>
      <c r="F1209" s="52"/>
      <c r="G1209" s="52"/>
      <c r="H1209" s="52"/>
      <c r="I1209" s="52"/>
      <c r="J1209" s="52"/>
      <c r="K1209" s="52"/>
      <c r="L1209" s="52"/>
      <c r="M1209" s="52"/>
      <c r="N1209" s="52"/>
      <c r="O1209" s="52"/>
      <c r="P1209" s="52"/>
      <c r="Q1209" s="52"/>
      <c r="R1209" s="52"/>
      <c r="S1209" s="52"/>
      <c r="T1209" s="52"/>
      <c r="U1209" s="52"/>
      <c r="V1209" s="52"/>
      <c r="W1209" s="52"/>
      <c r="X1209" s="52"/>
      <c r="Y1209" s="52"/>
      <c r="Z1209" s="52"/>
      <c r="AA1209" s="52"/>
      <c r="AB1209" s="52"/>
      <c r="AC1209" s="52"/>
      <c r="AD1209" s="52"/>
      <c r="AE1209" s="52"/>
      <c r="AF1209" s="52"/>
      <c r="AG1209" s="52"/>
      <c r="AH1209" s="52"/>
      <c r="AI1209" s="52"/>
      <c r="AJ1209" s="52"/>
      <c r="AK1209" s="52"/>
      <c r="AL1209" s="52"/>
      <c r="AM1209" s="52"/>
      <c r="AN1209" s="52"/>
      <c r="AO1209" s="52"/>
      <c r="AP1209" s="52"/>
      <c r="AQ1209" s="52"/>
      <c r="AR1209" s="52"/>
      <c r="AS1209" s="52"/>
      <c r="AT1209" s="52"/>
      <c r="AU1209" s="52"/>
      <c r="AV1209" s="52"/>
      <c r="AW1209" s="52"/>
      <c r="AX1209" s="52"/>
      <c r="AY1209" s="52"/>
      <c r="AZ1209" s="52"/>
      <c r="BA1209" s="52"/>
      <c r="BB1209" s="52"/>
    </row>
    <row r="1210" spans="1:54">
      <c r="A1210" s="52"/>
      <c r="B1210" s="52"/>
      <c r="C1210" s="52"/>
      <c r="D1210" s="52"/>
      <c r="E1210" s="52"/>
      <c r="F1210" s="52"/>
      <c r="G1210" s="52"/>
      <c r="H1210" s="52"/>
      <c r="I1210" s="52"/>
      <c r="J1210" s="52"/>
      <c r="K1210" s="52"/>
      <c r="L1210" s="52"/>
      <c r="M1210" s="52"/>
      <c r="N1210" s="52"/>
      <c r="O1210" s="52"/>
      <c r="P1210" s="52"/>
      <c r="Q1210" s="52"/>
      <c r="R1210" s="52"/>
      <c r="S1210" s="52"/>
      <c r="T1210" s="52"/>
      <c r="U1210" s="52"/>
      <c r="V1210" s="52"/>
      <c r="W1210" s="52"/>
      <c r="X1210" s="52"/>
      <c r="Y1210" s="52"/>
      <c r="Z1210" s="52"/>
      <c r="AA1210" s="52"/>
      <c r="AB1210" s="52"/>
      <c r="AC1210" s="52"/>
      <c r="AD1210" s="52"/>
      <c r="AE1210" s="52"/>
      <c r="AF1210" s="52"/>
      <c r="AG1210" s="52"/>
      <c r="AH1210" s="52"/>
      <c r="AI1210" s="52"/>
      <c r="AJ1210" s="52"/>
      <c r="AK1210" s="52"/>
      <c r="AL1210" s="52"/>
      <c r="AM1210" s="52"/>
      <c r="AN1210" s="52"/>
      <c r="AO1210" s="52"/>
      <c r="AP1210" s="52"/>
      <c r="AQ1210" s="52"/>
      <c r="AR1210" s="52"/>
      <c r="AS1210" s="52"/>
      <c r="AT1210" s="52"/>
      <c r="AU1210" s="52"/>
      <c r="AV1210" s="52"/>
      <c r="AW1210" s="52"/>
      <c r="AX1210" s="52"/>
      <c r="AY1210" s="52"/>
      <c r="AZ1210" s="52"/>
      <c r="BA1210" s="52"/>
      <c r="BB1210" s="52"/>
    </row>
    <row r="1211" spans="1:54">
      <c r="A1211" s="52"/>
      <c r="B1211" s="52"/>
      <c r="C1211" s="52"/>
      <c r="D1211" s="52"/>
      <c r="E1211" s="52"/>
      <c r="F1211" s="52"/>
      <c r="G1211" s="52"/>
      <c r="H1211" s="52"/>
      <c r="I1211" s="52"/>
      <c r="J1211" s="52"/>
      <c r="K1211" s="52"/>
      <c r="L1211" s="52"/>
      <c r="M1211" s="52"/>
      <c r="N1211" s="52"/>
      <c r="O1211" s="52"/>
      <c r="P1211" s="52"/>
      <c r="Q1211" s="52"/>
      <c r="R1211" s="52"/>
      <c r="S1211" s="52"/>
      <c r="T1211" s="52"/>
      <c r="U1211" s="52"/>
      <c r="V1211" s="52"/>
      <c r="W1211" s="52"/>
      <c r="X1211" s="52"/>
      <c r="Y1211" s="52"/>
      <c r="Z1211" s="52"/>
      <c r="AA1211" s="52"/>
      <c r="AB1211" s="52"/>
      <c r="AC1211" s="52"/>
      <c r="AD1211" s="52"/>
      <c r="AE1211" s="52"/>
      <c r="AF1211" s="52"/>
      <c r="AG1211" s="52"/>
      <c r="AH1211" s="52"/>
      <c r="AI1211" s="52"/>
      <c r="AJ1211" s="52"/>
      <c r="AK1211" s="52"/>
      <c r="AL1211" s="52"/>
      <c r="AM1211" s="52"/>
      <c r="AN1211" s="52"/>
      <c r="AO1211" s="52"/>
      <c r="AP1211" s="52"/>
      <c r="AQ1211" s="52"/>
      <c r="AR1211" s="52"/>
      <c r="AS1211" s="52"/>
      <c r="AT1211" s="52"/>
      <c r="AU1211" s="52"/>
      <c r="AV1211" s="52"/>
      <c r="AW1211" s="52"/>
      <c r="AX1211" s="52"/>
      <c r="AY1211" s="52"/>
      <c r="AZ1211" s="52"/>
      <c r="BA1211" s="52"/>
      <c r="BB1211" s="52"/>
    </row>
    <row r="1212" spans="1:54">
      <c r="A1212" s="52"/>
      <c r="B1212" s="52"/>
      <c r="C1212" s="52"/>
      <c r="D1212" s="52"/>
      <c r="E1212" s="52"/>
      <c r="F1212" s="52"/>
      <c r="G1212" s="52"/>
      <c r="H1212" s="52"/>
      <c r="I1212" s="52"/>
      <c r="J1212" s="52"/>
      <c r="K1212" s="52"/>
      <c r="L1212" s="52"/>
      <c r="M1212" s="52"/>
      <c r="N1212" s="52"/>
      <c r="O1212" s="52"/>
      <c r="P1212" s="52"/>
      <c r="Q1212" s="52"/>
      <c r="R1212" s="52"/>
      <c r="S1212" s="52"/>
      <c r="T1212" s="52"/>
      <c r="U1212" s="52"/>
      <c r="V1212" s="52"/>
      <c r="W1212" s="52"/>
      <c r="X1212" s="52"/>
      <c r="Y1212" s="52"/>
      <c r="Z1212" s="52"/>
      <c r="AA1212" s="52"/>
      <c r="AB1212" s="52"/>
      <c r="AC1212" s="52"/>
      <c r="AD1212" s="52"/>
      <c r="AE1212" s="52"/>
      <c r="AF1212" s="52"/>
      <c r="AG1212" s="52"/>
      <c r="AH1212" s="52"/>
      <c r="AI1212" s="52"/>
      <c r="AJ1212" s="52"/>
      <c r="AK1212" s="52"/>
      <c r="AL1212" s="52"/>
      <c r="AM1212" s="52"/>
      <c r="AN1212" s="52"/>
      <c r="AO1212" s="52"/>
      <c r="AP1212" s="52"/>
      <c r="AQ1212" s="52"/>
      <c r="AR1212" s="52"/>
      <c r="AS1212" s="52"/>
      <c r="AT1212" s="52"/>
      <c r="AU1212" s="52"/>
      <c r="AV1212" s="52"/>
      <c r="AW1212" s="52"/>
      <c r="AX1212" s="52"/>
      <c r="AY1212" s="52"/>
      <c r="AZ1212" s="52"/>
      <c r="BA1212" s="52"/>
      <c r="BB1212" s="52"/>
    </row>
    <row r="1213" spans="1:54">
      <c r="A1213" s="52"/>
      <c r="B1213" s="52"/>
      <c r="C1213" s="52"/>
      <c r="D1213" s="52"/>
      <c r="E1213" s="52"/>
      <c r="F1213" s="52"/>
      <c r="G1213" s="52"/>
      <c r="H1213" s="52"/>
      <c r="I1213" s="52"/>
      <c r="J1213" s="52"/>
      <c r="K1213" s="52"/>
      <c r="L1213" s="52"/>
      <c r="M1213" s="52"/>
      <c r="N1213" s="52"/>
      <c r="O1213" s="52"/>
      <c r="P1213" s="52"/>
      <c r="Q1213" s="52"/>
      <c r="R1213" s="52"/>
      <c r="S1213" s="52"/>
      <c r="T1213" s="52"/>
      <c r="U1213" s="52"/>
      <c r="V1213" s="52"/>
      <c r="W1213" s="52"/>
      <c r="X1213" s="52"/>
      <c r="Y1213" s="52"/>
      <c r="Z1213" s="52"/>
      <c r="AA1213" s="52"/>
      <c r="AB1213" s="52"/>
      <c r="AC1213" s="52"/>
      <c r="AD1213" s="52"/>
      <c r="AE1213" s="52"/>
      <c r="AF1213" s="52"/>
      <c r="AG1213" s="52"/>
      <c r="AH1213" s="52"/>
      <c r="AI1213" s="52"/>
      <c r="AJ1213" s="52"/>
      <c r="AK1213" s="52"/>
      <c r="AL1213" s="52"/>
      <c r="AM1213" s="52"/>
      <c r="AN1213" s="52"/>
      <c r="AO1213" s="52"/>
      <c r="AP1213" s="52"/>
      <c r="AQ1213" s="52"/>
      <c r="AR1213" s="52"/>
      <c r="AS1213" s="52"/>
      <c r="AT1213" s="52"/>
      <c r="AU1213" s="52"/>
      <c r="AV1213" s="52"/>
      <c r="AW1213" s="52"/>
      <c r="AX1213" s="52"/>
      <c r="AY1213" s="52"/>
      <c r="AZ1213" s="52"/>
      <c r="BA1213" s="52"/>
      <c r="BB1213" s="52"/>
    </row>
    <row r="1214" spans="1:54">
      <c r="A1214" s="52"/>
      <c r="B1214" s="52"/>
      <c r="C1214" s="52"/>
      <c r="D1214" s="52"/>
      <c r="E1214" s="52"/>
      <c r="F1214" s="52"/>
      <c r="G1214" s="52"/>
      <c r="H1214" s="52"/>
      <c r="I1214" s="52"/>
      <c r="J1214" s="52"/>
      <c r="K1214" s="52"/>
      <c r="L1214" s="52"/>
      <c r="M1214" s="52"/>
      <c r="N1214" s="52"/>
      <c r="O1214" s="52"/>
      <c r="P1214" s="52"/>
      <c r="Q1214" s="52"/>
      <c r="R1214" s="52"/>
      <c r="S1214" s="52"/>
      <c r="T1214" s="52"/>
      <c r="U1214" s="52"/>
      <c r="V1214" s="52"/>
      <c r="W1214" s="52"/>
      <c r="X1214" s="52"/>
      <c r="Y1214" s="52"/>
      <c r="Z1214" s="52"/>
      <c r="AA1214" s="52"/>
      <c r="AB1214" s="52"/>
      <c r="AC1214" s="52"/>
      <c r="AD1214" s="52"/>
      <c r="AE1214" s="52"/>
      <c r="AF1214" s="52"/>
      <c r="AG1214" s="52"/>
      <c r="AH1214" s="52"/>
      <c r="AI1214" s="52"/>
      <c r="AJ1214" s="52"/>
      <c r="AK1214" s="52"/>
      <c r="AL1214" s="52"/>
      <c r="AM1214" s="52"/>
      <c r="AN1214" s="52"/>
      <c r="AO1214" s="52"/>
      <c r="AP1214" s="52"/>
      <c r="AQ1214" s="52"/>
      <c r="AR1214" s="52"/>
      <c r="AS1214" s="52"/>
      <c r="AT1214" s="52"/>
      <c r="AU1214" s="52"/>
      <c r="AV1214" s="52"/>
      <c r="AW1214" s="52"/>
      <c r="AX1214" s="52"/>
      <c r="AY1214" s="52"/>
      <c r="AZ1214" s="52"/>
      <c r="BA1214" s="52"/>
      <c r="BB1214" s="52"/>
    </row>
    <row r="1215" spans="1:54">
      <c r="A1215" s="52"/>
      <c r="B1215" s="52"/>
      <c r="C1215" s="52"/>
      <c r="D1215" s="52"/>
      <c r="E1215" s="52"/>
      <c r="F1215" s="52"/>
      <c r="G1215" s="52"/>
      <c r="H1215" s="52"/>
      <c r="I1215" s="52"/>
      <c r="J1215" s="52"/>
      <c r="K1215" s="52"/>
      <c r="L1215" s="52"/>
      <c r="M1215" s="52"/>
      <c r="N1215" s="52"/>
      <c r="O1215" s="52"/>
      <c r="P1215" s="52"/>
      <c r="Q1215" s="52"/>
      <c r="R1215" s="52"/>
      <c r="S1215" s="52"/>
      <c r="T1215" s="52"/>
      <c r="U1215" s="52"/>
      <c r="V1215" s="52"/>
      <c r="W1215" s="52"/>
      <c r="X1215" s="52"/>
      <c r="Y1215" s="52"/>
      <c r="Z1215" s="52"/>
      <c r="AA1215" s="52"/>
      <c r="AB1215" s="52"/>
      <c r="AC1215" s="52"/>
      <c r="AD1215" s="52"/>
      <c r="AE1215" s="52"/>
      <c r="AF1215" s="52"/>
      <c r="AG1215" s="52"/>
      <c r="AH1215" s="52"/>
      <c r="AI1215" s="52"/>
      <c r="AJ1215" s="52"/>
      <c r="AK1215" s="52"/>
      <c r="AL1215" s="52"/>
      <c r="AM1215" s="52"/>
      <c r="AN1215" s="52"/>
      <c r="AO1215" s="52"/>
      <c r="AP1215" s="52"/>
      <c r="AQ1215" s="52"/>
      <c r="AR1215" s="52"/>
      <c r="AS1215" s="52"/>
      <c r="AT1215" s="52"/>
      <c r="AU1215" s="52"/>
      <c r="AV1215" s="52"/>
      <c r="AW1215" s="52"/>
      <c r="AX1215" s="52"/>
      <c r="AY1215" s="52"/>
      <c r="AZ1215" s="52"/>
      <c r="BA1215" s="52"/>
      <c r="BB1215" s="52"/>
    </row>
    <row r="1216" spans="1:54">
      <c r="A1216" s="52"/>
      <c r="B1216" s="52"/>
      <c r="C1216" s="52"/>
      <c r="D1216" s="52"/>
      <c r="E1216" s="52"/>
      <c r="F1216" s="52"/>
      <c r="G1216" s="52"/>
      <c r="H1216" s="52"/>
      <c r="I1216" s="52"/>
      <c r="J1216" s="52"/>
      <c r="K1216" s="52"/>
      <c r="L1216" s="52"/>
      <c r="M1216" s="52"/>
      <c r="N1216" s="52"/>
      <c r="O1216" s="52"/>
      <c r="P1216" s="52"/>
      <c r="Q1216" s="52"/>
      <c r="R1216" s="52"/>
      <c r="S1216" s="52"/>
      <c r="T1216" s="52"/>
      <c r="U1216" s="52"/>
      <c r="V1216" s="52"/>
      <c r="W1216" s="52"/>
      <c r="X1216" s="52"/>
      <c r="Y1216" s="52"/>
      <c r="Z1216" s="52"/>
      <c r="AA1216" s="52"/>
      <c r="AB1216" s="52"/>
      <c r="AC1216" s="52"/>
      <c r="AD1216" s="52"/>
      <c r="AE1216" s="52"/>
      <c r="AF1216" s="52"/>
      <c r="AG1216" s="52"/>
      <c r="AH1216" s="52"/>
      <c r="AI1216" s="52"/>
      <c r="AJ1216" s="52"/>
      <c r="AK1216" s="52"/>
      <c r="AL1216" s="52"/>
      <c r="AM1216" s="52"/>
      <c r="AN1216" s="52"/>
      <c r="AO1216" s="52"/>
      <c r="AP1216" s="52"/>
      <c r="AQ1216" s="52"/>
      <c r="AR1216" s="52"/>
      <c r="AS1216" s="52"/>
      <c r="AT1216" s="52"/>
      <c r="AU1216" s="52"/>
      <c r="AV1216" s="52"/>
      <c r="AW1216" s="52"/>
      <c r="AX1216" s="52"/>
      <c r="AY1216" s="52"/>
      <c r="AZ1216" s="52"/>
      <c r="BA1216" s="52"/>
      <c r="BB1216" s="52"/>
    </row>
    <row r="1217" spans="1:54">
      <c r="A1217" s="52"/>
      <c r="B1217" s="52"/>
      <c r="C1217" s="52"/>
      <c r="D1217" s="52"/>
      <c r="E1217" s="52"/>
      <c r="F1217" s="52"/>
      <c r="G1217" s="52"/>
      <c r="H1217" s="52"/>
      <c r="I1217" s="52"/>
      <c r="J1217" s="52"/>
      <c r="K1217" s="52"/>
      <c r="L1217" s="52"/>
      <c r="M1217" s="52"/>
      <c r="N1217" s="52"/>
      <c r="O1217" s="52"/>
      <c r="P1217" s="52"/>
      <c r="Q1217" s="52"/>
      <c r="R1217" s="52"/>
      <c r="S1217" s="52"/>
      <c r="T1217" s="52"/>
      <c r="U1217" s="52"/>
      <c r="V1217" s="52"/>
      <c r="W1217" s="52"/>
      <c r="X1217" s="52"/>
      <c r="Y1217" s="52"/>
      <c r="Z1217" s="52"/>
      <c r="AA1217" s="52"/>
      <c r="AB1217" s="52"/>
      <c r="AC1217" s="52"/>
      <c r="AD1217" s="52"/>
      <c r="AE1217" s="52"/>
      <c r="AF1217" s="52"/>
      <c r="AG1217" s="52"/>
      <c r="AH1217" s="52"/>
      <c r="AI1217" s="52"/>
      <c r="AJ1217" s="52"/>
      <c r="AK1217" s="52"/>
      <c r="AL1217" s="52"/>
      <c r="AM1217" s="52"/>
      <c r="AN1217" s="52"/>
      <c r="AO1217" s="52"/>
      <c r="AP1217" s="52"/>
      <c r="AQ1217" s="52"/>
      <c r="AR1217" s="52"/>
      <c r="AS1217" s="52"/>
      <c r="AT1217" s="52"/>
      <c r="AU1217" s="52"/>
      <c r="AV1217" s="52"/>
      <c r="AW1217" s="52"/>
      <c r="AX1217" s="52"/>
      <c r="AY1217" s="52"/>
      <c r="AZ1217" s="52"/>
      <c r="BA1217" s="52"/>
      <c r="BB1217" s="52"/>
    </row>
    <row r="1218" spans="1:54">
      <c r="A1218" s="52"/>
      <c r="B1218" s="52"/>
      <c r="C1218" s="52"/>
      <c r="D1218" s="52"/>
      <c r="E1218" s="52"/>
      <c r="F1218" s="52"/>
      <c r="G1218" s="52"/>
      <c r="H1218" s="52"/>
      <c r="I1218" s="52"/>
      <c r="J1218" s="52"/>
      <c r="K1218" s="52"/>
      <c r="L1218" s="52"/>
      <c r="M1218" s="52"/>
      <c r="N1218" s="52"/>
      <c r="O1218" s="52"/>
      <c r="P1218" s="52"/>
      <c r="Q1218" s="52"/>
      <c r="R1218" s="52"/>
      <c r="S1218" s="52"/>
      <c r="T1218" s="52"/>
      <c r="U1218" s="52"/>
      <c r="V1218" s="52"/>
      <c r="W1218" s="52"/>
      <c r="X1218" s="52"/>
      <c r="Y1218" s="52"/>
      <c r="Z1218" s="52"/>
      <c r="AA1218" s="52"/>
      <c r="AB1218" s="52"/>
      <c r="AC1218" s="52"/>
      <c r="AD1218" s="52"/>
      <c r="AE1218" s="52"/>
      <c r="AF1218" s="52"/>
      <c r="AG1218" s="52"/>
      <c r="AH1218" s="52"/>
      <c r="AI1218" s="52"/>
      <c r="AJ1218" s="52"/>
      <c r="AK1218" s="52"/>
      <c r="AL1218" s="52"/>
      <c r="AM1218" s="52"/>
      <c r="AN1218" s="52"/>
      <c r="AO1218" s="52"/>
      <c r="AP1218" s="52"/>
      <c r="AQ1218" s="52"/>
      <c r="AR1218" s="52"/>
      <c r="AS1218" s="52"/>
      <c r="AT1218" s="52"/>
      <c r="AU1218" s="52"/>
      <c r="AV1218" s="52"/>
      <c r="AW1218" s="52"/>
      <c r="AX1218" s="52"/>
      <c r="AY1218" s="52"/>
      <c r="AZ1218" s="52"/>
      <c r="BA1218" s="52"/>
      <c r="BB1218" s="52"/>
    </row>
    <row r="1219" spans="1:54">
      <c r="A1219" s="52"/>
      <c r="B1219" s="52"/>
      <c r="C1219" s="52"/>
      <c r="D1219" s="52"/>
      <c r="E1219" s="52"/>
      <c r="F1219" s="52"/>
      <c r="G1219" s="52"/>
      <c r="H1219" s="52"/>
      <c r="I1219" s="52"/>
      <c r="J1219" s="52"/>
      <c r="K1219" s="52"/>
      <c r="L1219" s="52"/>
      <c r="M1219" s="52"/>
      <c r="N1219" s="52"/>
      <c r="O1219" s="52"/>
      <c r="P1219" s="52"/>
      <c r="Q1219" s="52"/>
      <c r="R1219" s="52"/>
      <c r="S1219" s="52"/>
      <c r="T1219" s="52"/>
      <c r="U1219" s="52"/>
      <c r="V1219" s="52"/>
      <c r="W1219" s="52"/>
      <c r="X1219" s="52"/>
      <c r="Y1219" s="52"/>
      <c r="Z1219" s="52"/>
      <c r="AA1219" s="52"/>
      <c r="AB1219" s="52"/>
      <c r="AC1219" s="52"/>
      <c r="AD1219" s="52"/>
      <c r="AE1219" s="52"/>
      <c r="AF1219" s="52"/>
      <c r="AG1219" s="52"/>
      <c r="AH1219" s="52"/>
      <c r="AI1219" s="52"/>
      <c r="AJ1219" s="52"/>
      <c r="AK1219" s="52"/>
      <c r="AL1219" s="52"/>
      <c r="AM1219" s="52"/>
      <c r="AN1219" s="52"/>
      <c r="AO1219" s="52"/>
      <c r="AP1219" s="52"/>
      <c r="AQ1219" s="52"/>
      <c r="AR1219" s="52"/>
      <c r="AS1219" s="52"/>
      <c r="AT1219" s="52"/>
      <c r="AU1219" s="52"/>
      <c r="AV1219" s="52"/>
      <c r="AW1219" s="52"/>
      <c r="AX1219" s="52"/>
      <c r="AY1219" s="52"/>
      <c r="AZ1219" s="52"/>
      <c r="BA1219" s="52"/>
      <c r="BB1219" s="52"/>
    </row>
    <row r="1220" spans="1:54">
      <c r="A1220" s="52"/>
      <c r="B1220" s="52"/>
      <c r="C1220" s="52"/>
      <c r="D1220" s="52"/>
      <c r="E1220" s="52"/>
      <c r="F1220" s="52"/>
      <c r="G1220" s="52"/>
      <c r="H1220" s="52"/>
      <c r="I1220" s="52"/>
      <c r="J1220" s="52"/>
      <c r="K1220" s="52"/>
      <c r="L1220" s="52"/>
      <c r="M1220" s="52"/>
      <c r="N1220" s="52"/>
      <c r="O1220" s="52"/>
      <c r="P1220" s="52"/>
      <c r="Q1220" s="52"/>
      <c r="R1220" s="52"/>
      <c r="S1220" s="52"/>
      <c r="T1220" s="52"/>
      <c r="U1220" s="52"/>
      <c r="V1220" s="52"/>
      <c r="W1220" s="52"/>
      <c r="X1220" s="52"/>
      <c r="Y1220" s="52"/>
      <c r="Z1220" s="52"/>
      <c r="AA1220" s="52"/>
      <c r="AB1220" s="52"/>
      <c r="AC1220" s="52"/>
      <c r="AD1220" s="52"/>
      <c r="AE1220" s="52"/>
      <c r="AF1220" s="52"/>
      <c r="AG1220" s="52"/>
      <c r="AH1220" s="52"/>
      <c r="AI1220" s="52"/>
      <c r="AJ1220" s="52"/>
      <c r="AK1220" s="52"/>
      <c r="AL1220" s="52"/>
      <c r="AM1220" s="52"/>
      <c r="AN1220" s="52"/>
      <c r="AO1220" s="52"/>
      <c r="AP1220" s="52"/>
      <c r="AQ1220" s="52"/>
      <c r="AR1220" s="52"/>
      <c r="AS1220" s="52"/>
      <c r="AT1220" s="52"/>
      <c r="AU1220" s="52"/>
      <c r="AV1220" s="52"/>
      <c r="AW1220" s="52"/>
      <c r="AX1220" s="52"/>
      <c r="AY1220" s="52"/>
      <c r="AZ1220" s="52"/>
      <c r="BA1220" s="52"/>
      <c r="BB1220" s="52"/>
    </row>
    <row r="1221" spans="1:54">
      <c r="A1221" s="52"/>
      <c r="B1221" s="52"/>
      <c r="C1221" s="52"/>
      <c r="D1221" s="52"/>
      <c r="E1221" s="52"/>
      <c r="F1221" s="52"/>
      <c r="G1221" s="52"/>
      <c r="H1221" s="52"/>
      <c r="I1221" s="52"/>
      <c r="J1221" s="52"/>
      <c r="K1221" s="52"/>
      <c r="L1221" s="52"/>
      <c r="M1221" s="52"/>
      <c r="N1221" s="52"/>
      <c r="O1221" s="52"/>
      <c r="P1221" s="52"/>
      <c r="Q1221" s="52"/>
      <c r="R1221" s="52"/>
      <c r="S1221" s="52"/>
      <c r="T1221" s="52"/>
      <c r="U1221" s="52"/>
      <c r="V1221" s="52"/>
      <c r="W1221" s="52"/>
      <c r="X1221" s="52"/>
      <c r="Y1221" s="52"/>
      <c r="Z1221" s="52"/>
      <c r="AA1221" s="52"/>
      <c r="AB1221" s="52"/>
      <c r="AC1221" s="52"/>
      <c r="AD1221" s="52"/>
      <c r="AE1221" s="52"/>
      <c r="AF1221" s="52"/>
      <c r="AG1221" s="52"/>
      <c r="AH1221" s="52"/>
      <c r="AI1221" s="52"/>
      <c r="AJ1221" s="52"/>
      <c r="AK1221" s="52"/>
      <c r="AL1221" s="52"/>
      <c r="AM1221" s="52"/>
      <c r="AN1221" s="52"/>
      <c r="AO1221" s="52"/>
      <c r="AP1221" s="52"/>
      <c r="AQ1221" s="52"/>
      <c r="AR1221" s="52"/>
      <c r="AS1221" s="52"/>
      <c r="AT1221" s="52"/>
      <c r="AU1221" s="52"/>
      <c r="AV1221" s="52"/>
      <c r="AW1221" s="52"/>
      <c r="AX1221" s="52"/>
      <c r="AY1221" s="52"/>
      <c r="AZ1221" s="52"/>
      <c r="BA1221" s="52"/>
      <c r="BB1221" s="52"/>
    </row>
    <row r="1222" spans="1:54">
      <c r="A1222" s="52"/>
      <c r="B1222" s="52"/>
      <c r="C1222" s="52"/>
      <c r="D1222" s="52"/>
      <c r="E1222" s="52"/>
      <c r="F1222" s="52"/>
      <c r="G1222" s="52"/>
      <c r="H1222" s="52"/>
      <c r="I1222" s="52"/>
      <c r="J1222" s="52"/>
      <c r="K1222" s="52"/>
      <c r="L1222" s="52"/>
      <c r="M1222" s="52"/>
      <c r="N1222" s="52"/>
      <c r="O1222" s="52"/>
      <c r="P1222" s="52"/>
      <c r="Q1222" s="52"/>
      <c r="R1222" s="52"/>
      <c r="S1222" s="52"/>
      <c r="T1222" s="52"/>
      <c r="U1222" s="52"/>
      <c r="V1222" s="52"/>
      <c r="W1222" s="52"/>
      <c r="X1222" s="52"/>
      <c r="Y1222" s="52"/>
      <c r="Z1222" s="52"/>
      <c r="AA1222" s="52"/>
      <c r="AB1222" s="52"/>
      <c r="AC1222" s="52"/>
      <c r="AD1222" s="52"/>
      <c r="AE1222" s="52"/>
      <c r="AF1222" s="52"/>
      <c r="AG1222" s="52"/>
      <c r="AH1222" s="52"/>
      <c r="AI1222" s="52"/>
      <c r="AJ1222" s="52"/>
      <c r="AK1222" s="52"/>
      <c r="AL1222" s="52"/>
      <c r="AM1222" s="52"/>
      <c r="AN1222" s="52"/>
      <c r="AO1222" s="52"/>
      <c r="AP1222" s="52"/>
      <c r="AQ1222" s="52"/>
      <c r="AR1222" s="52"/>
      <c r="AS1222" s="52"/>
      <c r="AT1222" s="52"/>
      <c r="AU1222" s="52"/>
      <c r="AV1222" s="52"/>
      <c r="AW1222" s="52"/>
      <c r="AX1222" s="52"/>
      <c r="AY1222" s="52"/>
      <c r="AZ1222" s="52"/>
      <c r="BA1222" s="52"/>
      <c r="BB1222" s="52"/>
    </row>
    <row r="1223" spans="1:54">
      <c r="A1223" s="52"/>
      <c r="B1223" s="52"/>
      <c r="C1223" s="52"/>
      <c r="D1223" s="52"/>
      <c r="E1223" s="52"/>
      <c r="F1223" s="52"/>
      <c r="G1223" s="52"/>
      <c r="H1223" s="52"/>
      <c r="I1223" s="52"/>
      <c r="J1223" s="52"/>
      <c r="K1223" s="52"/>
      <c r="L1223" s="52"/>
      <c r="M1223" s="52"/>
      <c r="N1223" s="52"/>
      <c r="O1223" s="52"/>
      <c r="P1223" s="52"/>
      <c r="Q1223" s="52"/>
      <c r="R1223" s="52"/>
      <c r="S1223" s="52"/>
      <c r="T1223" s="52"/>
      <c r="U1223" s="52"/>
      <c r="V1223" s="52"/>
      <c r="W1223" s="52"/>
      <c r="X1223" s="52"/>
      <c r="Y1223" s="52"/>
      <c r="Z1223" s="52"/>
      <c r="AA1223" s="52"/>
      <c r="AB1223" s="52"/>
      <c r="AC1223" s="52"/>
      <c r="AD1223" s="52"/>
      <c r="AE1223" s="52"/>
      <c r="AF1223" s="52"/>
      <c r="AG1223" s="52"/>
      <c r="AH1223" s="52"/>
      <c r="AI1223" s="52"/>
      <c r="AJ1223" s="52"/>
      <c r="AK1223" s="52"/>
      <c r="AL1223" s="52"/>
      <c r="AM1223" s="52"/>
      <c r="AN1223" s="52"/>
      <c r="AO1223" s="52"/>
      <c r="AP1223" s="52"/>
      <c r="AQ1223" s="52"/>
      <c r="AR1223" s="52"/>
      <c r="AS1223" s="52"/>
      <c r="AT1223" s="52"/>
      <c r="AU1223" s="52"/>
      <c r="AV1223" s="52"/>
      <c r="AW1223" s="52"/>
      <c r="AX1223" s="52"/>
      <c r="AY1223" s="52"/>
      <c r="AZ1223" s="52"/>
      <c r="BA1223" s="52"/>
      <c r="BB1223" s="52"/>
    </row>
    <row r="1224" spans="1:54">
      <c r="A1224" s="52"/>
      <c r="B1224" s="52"/>
      <c r="C1224" s="52"/>
      <c r="D1224" s="52"/>
      <c r="E1224" s="52"/>
      <c r="F1224" s="52"/>
      <c r="G1224" s="52"/>
      <c r="H1224" s="52"/>
      <c r="I1224" s="52"/>
      <c r="J1224" s="52"/>
      <c r="K1224" s="52"/>
      <c r="L1224" s="52"/>
      <c r="M1224" s="52"/>
      <c r="N1224" s="52"/>
      <c r="O1224" s="52"/>
      <c r="P1224" s="52"/>
      <c r="Q1224" s="52"/>
      <c r="R1224" s="52"/>
      <c r="S1224" s="52"/>
      <c r="T1224" s="52"/>
      <c r="U1224" s="52"/>
      <c r="V1224" s="52"/>
      <c r="W1224" s="52"/>
      <c r="X1224" s="52"/>
      <c r="Y1224" s="52"/>
      <c r="Z1224" s="52"/>
      <c r="AA1224" s="52"/>
      <c r="AB1224" s="52"/>
      <c r="AC1224" s="52"/>
      <c r="AD1224" s="52"/>
      <c r="AE1224" s="52"/>
      <c r="AF1224" s="52"/>
      <c r="AG1224" s="52"/>
      <c r="AH1224" s="52"/>
      <c r="AI1224" s="52"/>
      <c r="AJ1224" s="52"/>
      <c r="AK1224" s="52"/>
      <c r="AL1224" s="52"/>
      <c r="AM1224" s="52"/>
      <c r="AN1224" s="52"/>
      <c r="AO1224" s="52"/>
      <c r="AP1224" s="52"/>
      <c r="AQ1224" s="52"/>
      <c r="AR1224" s="52"/>
      <c r="AS1224" s="52"/>
      <c r="AT1224" s="52"/>
      <c r="AU1224" s="52"/>
      <c r="AV1224" s="52"/>
      <c r="AW1224" s="52"/>
      <c r="AX1224" s="52"/>
      <c r="AY1224" s="52"/>
      <c r="AZ1224" s="52"/>
      <c r="BA1224" s="52"/>
      <c r="BB1224" s="52"/>
    </row>
    <row r="1225" spans="1:54">
      <c r="A1225" s="52"/>
      <c r="B1225" s="52"/>
      <c r="C1225" s="52"/>
      <c r="D1225" s="52"/>
      <c r="E1225" s="52"/>
      <c r="F1225" s="52"/>
      <c r="G1225" s="52"/>
      <c r="H1225" s="52"/>
      <c r="I1225" s="52"/>
      <c r="J1225" s="52"/>
      <c r="K1225" s="52"/>
      <c r="L1225" s="52"/>
      <c r="M1225" s="52"/>
      <c r="N1225" s="52"/>
      <c r="O1225" s="52"/>
      <c r="P1225" s="52"/>
      <c r="Q1225" s="52"/>
      <c r="R1225" s="52"/>
      <c r="S1225" s="52"/>
      <c r="T1225" s="52"/>
      <c r="U1225" s="52"/>
      <c r="V1225" s="52"/>
      <c r="W1225" s="52"/>
      <c r="X1225" s="52"/>
      <c r="Y1225" s="52"/>
      <c r="Z1225" s="52"/>
      <c r="AA1225" s="52"/>
      <c r="AB1225" s="52"/>
      <c r="AC1225" s="52"/>
      <c r="AD1225" s="52"/>
      <c r="AE1225" s="52"/>
      <c r="AF1225" s="52"/>
      <c r="AG1225" s="52"/>
      <c r="AH1225" s="52"/>
      <c r="AI1225" s="52"/>
      <c r="AJ1225" s="52"/>
      <c r="AK1225" s="52"/>
      <c r="AL1225" s="52"/>
      <c r="AM1225" s="52"/>
      <c r="AN1225" s="52"/>
      <c r="AO1225" s="52"/>
      <c r="AP1225" s="52"/>
      <c r="AQ1225" s="52"/>
      <c r="AR1225" s="52"/>
      <c r="AS1225" s="52"/>
      <c r="AT1225" s="52"/>
      <c r="AU1225" s="52"/>
      <c r="AV1225" s="52"/>
      <c r="AW1225" s="52"/>
      <c r="AX1225" s="52"/>
      <c r="AY1225" s="52"/>
      <c r="AZ1225" s="52"/>
      <c r="BA1225" s="52"/>
      <c r="BB1225" s="52"/>
    </row>
    <row r="1226" spans="1:54">
      <c r="A1226" s="52"/>
      <c r="B1226" s="52"/>
      <c r="C1226" s="52"/>
      <c r="D1226" s="52"/>
      <c r="E1226" s="52"/>
      <c r="F1226" s="52"/>
      <c r="G1226" s="52"/>
      <c r="H1226" s="52"/>
      <c r="I1226" s="52"/>
      <c r="J1226" s="52"/>
      <c r="K1226" s="52"/>
      <c r="L1226" s="52"/>
      <c r="M1226" s="52"/>
      <c r="N1226" s="52"/>
      <c r="O1226" s="52"/>
      <c r="P1226" s="52"/>
      <c r="Q1226" s="52"/>
      <c r="R1226" s="52"/>
      <c r="S1226" s="52"/>
      <c r="T1226" s="52"/>
      <c r="U1226" s="52"/>
      <c r="V1226" s="52"/>
      <c r="W1226" s="52"/>
      <c r="X1226" s="52"/>
      <c r="Y1226" s="52"/>
      <c r="Z1226" s="52"/>
      <c r="AA1226" s="52"/>
      <c r="AB1226" s="52"/>
      <c r="AC1226" s="52"/>
      <c r="AD1226" s="52"/>
      <c r="AE1226" s="52"/>
      <c r="AF1226" s="52"/>
      <c r="AG1226" s="52"/>
      <c r="AH1226" s="52"/>
      <c r="AI1226" s="52"/>
      <c r="AJ1226" s="52"/>
      <c r="AK1226" s="52"/>
      <c r="AL1226" s="52"/>
      <c r="AM1226" s="52"/>
      <c r="AN1226" s="52"/>
      <c r="AO1226" s="52"/>
      <c r="AP1226" s="52"/>
      <c r="AQ1226" s="52"/>
      <c r="AR1226" s="52"/>
      <c r="AS1226" s="52"/>
      <c r="AT1226" s="52"/>
      <c r="AU1226" s="52"/>
      <c r="AV1226" s="52"/>
      <c r="AW1226" s="52"/>
      <c r="AX1226" s="52"/>
      <c r="AY1226" s="52"/>
      <c r="AZ1226" s="52"/>
      <c r="BA1226" s="52"/>
      <c r="BB1226" s="52"/>
    </row>
    <row r="1227" spans="1:54">
      <c r="A1227" s="52"/>
      <c r="B1227" s="52"/>
      <c r="C1227" s="52"/>
      <c r="D1227" s="52"/>
      <c r="E1227" s="52"/>
      <c r="F1227" s="52"/>
      <c r="G1227" s="52"/>
      <c r="H1227" s="52"/>
      <c r="I1227" s="52"/>
      <c r="J1227" s="52"/>
      <c r="K1227" s="52"/>
      <c r="L1227" s="52"/>
      <c r="M1227" s="52"/>
      <c r="N1227" s="52"/>
      <c r="O1227" s="52"/>
      <c r="P1227" s="52"/>
      <c r="Q1227" s="52"/>
      <c r="R1227" s="52"/>
      <c r="S1227" s="52"/>
      <c r="T1227" s="52"/>
      <c r="U1227" s="52"/>
      <c r="V1227" s="52"/>
      <c r="W1227" s="52"/>
      <c r="X1227" s="52"/>
      <c r="Y1227" s="52"/>
      <c r="Z1227" s="52"/>
      <c r="AA1227" s="52"/>
      <c r="AB1227" s="52"/>
      <c r="AC1227" s="52"/>
      <c r="AD1227" s="52"/>
      <c r="AE1227" s="52"/>
      <c r="AF1227" s="52"/>
      <c r="AG1227" s="52"/>
      <c r="AH1227" s="52"/>
      <c r="AI1227" s="52"/>
      <c r="AJ1227" s="52"/>
      <c r="AK1227" s="52"/>
      <c r="AL1227" s="52"/>
      <c r="AM1227" s="52"/>
      <c r="AN1227" s="52"/>
      <c r="AO1227" s="52"/>
      <c r="AP1227" s="52"/>
      <c r="AQ1227" s="52"/>
      <c r="AR1227" s="52"/>
      <c r="AS1227" s="52"/>
      <c r="AT1227" s="52"/>
      <c r="AU1227" s="52"/>
      <c r="AV1227" s="52"/>
      <c r="AW1227" s="52"/>
      <c r="AX1227" s="52"/>
      <c r="AY1227" s="52"/>
      <c r="AZ1227" s="52"/>
      <c r="BA1227" s="52"/>
      <c r="BB1227" s="52"/>
    </row>
    <row r="1228" spans="1:54">
      <c r="A1228" s="52"/>
      <c r="B1228" s="52"/>
      <c r="C1228" s="52"/>
      <c r="D1228" s="52"/>
      <c r="E1228" s="52"/>
      <c r="F1228" s="52"/>
      <c r="G1228" s="52"/>
      <c r="H1228" s="52"/>
      <c r="I1228" s="52"/>
      <c r="J1228" s="52"/>
      <c r="K1228" s="52"/>
      <c r="L1228" s="52"/>
      <c r="M1228" s="52"/>
      <c r="N1228" s="52"/>
      <c r="O1228" s="52"/>
      <c r="P1228" s="52"/>
      <c r="Q1228" s="52"/>
      <c r="R1228" s="52"/>
      <c r="S1228" s="52"/>
      <c r="T1228" s="52"/>
      <c r="U1228" s="52"/>
      <c r="V1228" s="52"/>
      <c r="W1228" s="52"/>
      <c r="X1228" s="52"/>
      <c r="Y1228" s="52"/>
      <c r="Z1228" s="52"/>
      <c r="AA1228" s="52"/>
      <c r="AB1228" s="52"/>
      <c r="AC1228" s="52"/>
      <c r="AD1228" s="52"/>
      <c r="AE1228" s="52"/>
      <c r="AF1228" s="52"/>
      <c r="AG1228" s="52"/>
      <c r="AH1228" s="52"/>
      <c r="AI1228" s="52"/>
      <c r="AJ1228" s="52"/>
      <c r="AK1228" s="52"/>
      <c r="AL1228" s="52"/>
      <c r="AM1228" s="52"/>
      <c r="AN1228" s="52"/>
      <c r="AO1228" s="52"/>
      <c r="AP1228" s="52"/>
      <c r="AQ1228" s="52"/>
      <c r="AR1228" s="52"/>
      <c r="AS1228" s="52"/>
      <c r="AT1228" s="52"/>
      <c r="AU1228" s="52"/>
      <c r="AV1228" s="52"/>
      <c r="AW1228" s="52"/>
      <c r="AX1228" s="52"/>
      <c r="AY1228" s="52"/>
      <c r="AZ1228" s="52"/>
      <c r="BA1228" s="52"/>
      <c r="BB1228" s="52"/>
    </row>
    <row r="1229" spans="1:54">
      <c r="A1229" s="52"/>
      <c r="B1229" s="52"/>
      <c r="C1229" s="52"/>
      <c r="D1229" s="52"/>
      <c r="E1229" s="52"/>
      <c r="F1229" s="52"/>
      <c r="G1229" s="52"/>
      <c r="H1229" s="52"/>
      <c r="I1229" s="52"/>
      <c r="J1229" s="52"/>
      <c r="K1229" s="52"/>
      <c r="L1229" s="52"/>
      <c r="M1229" s="52"/>
      <c r="N1229" s="52"/>
      <c r="O1229" s="52"/>
      <c r="P1229" s="52"/>
      <c r="Q1229" s="52"/>
      <c r="R1229" s="52"/>
      <c r="S1229" s="52"/>
      <c r="T1229" s="52"/>
      <c r="U1229" s="52"/>
      <c r="V1229" s="52"/>
      <c r="W1229" s="52"/>
      <c r="X1229" s="52"/>
      <c r="Y1229" s="52"/>
      <c r="Z1229" s="52"/>
      <c r="AA1229" s="52"/>
      <c r="AB1229" s="52"/>
      <c r="AC1229" s="52"/>
      <c r="AD1229" s="52"/>
      <c r="AE1229" s="52"/>
      <c r="AF1229" s="52"/>
      <c r="AG1229" s="52"/>
      <c r="AH1229" s="52"/>
      <c r="AI1229" s="52"/>
      <c r="AJ1229" s="52"/>
      <c r="AK1229" s="52"/>
      <c r="AL1229" s="52"/>
      <c r="AM1229" s="52"/>
      <c r="AN1229" s="52"/>
      <c r="AO1229" s="52"/>
      <c r="AP1229" s="52"/>
      <c r="AQ1229" s="52"/>
      <c r="AR1229" s="52"/>
      <c r="AS1229" s="52"/>
      <c r="AT1229" s="52"/>
      <c r="AU1229" s="52"/>
      <c r="AV1229" s="52"/>
      <c r="AW1229" s="52"/>
      <c r="AX1229" s="52"/>
      <c r="AY1229" s="52"/>
      <c r="AZ1229" s="52"/>
      <c r="BA1229" s="52"/>
      <c r="BB1229" s="52"/>
    </row>
    <row r="1230" spans="1:54">
      <c r="A1230" s="52"/>
      <c r="B1230" s="52"/>
      <c r="C1230" s="52"/>
      <c r="D1230" s="52"/>
      <c r="E1230" s="52"/>
      <c r="F1230" s="52"/>
      <c r="G1230" s="52"/>
      <c r="H1230" s="52"/>
      <c r="I1230" s="52"/>
      <c r="J1230" s="52"/>
      <c r="K1230" s="52"/>
      <c r="L1230" s="52"/>
      <c r="M1230" s="52"/>
      <c r="N1230" s="52"/>
      <c r="O1230" s="52"/>
      <c r="P1230" s="52"/>
      <c r="Q1230" s="52"/>
      <c r="R1230" s="52"/>
      <c r="S1230" s="52"/>
      <c r="T1230" s="52"/>
      <c r="U1230" s="52"/>
      <c r="V1230" s="52"/>
      <c r="W1230" s="52"/>
      <c r="X1230" s="52"/>
      <c r="Y1230" s="52"/>
      <c r="Z1230" s="52"/>
      <c r="AA1230" s="52"/>
      <c r="AB1230" s="52"/>
      <c r="AC1230" s="52"/>
      <c r="AD1230" s="52"/>
      <c r="AE1230" s="52"/>
      <c r="AF1230" s="52"/>
      <c r="AG1230" s="52"/>
      <c r="AH1230" s="52"/>
      <c r="AI1230" s="52"/>
      <c r="AJ1230" s="52"/>
      <c r="AK1230" s="52"/>
      <c r="AL1230" s="52"/>
      <c r="AM1230" s="52"/>
      <c r="AN1230" s="52"/>
      <c r="AO1230" s="52"/>
      <c r="AP1230" s="52"/>
      <c r="AQ1230" s="52"/>
      <c r="AR1230" s="52"/>
      <c r="AS1230" s="52"/>
      <c r="AT1230" s="52"/>
      <c r="AU1230" s="52"/>
      <c r="AV1230" s="52"/>
      <c r="AW1230" s="52"/>
      <c r="AX1230" s="52"/>
      <c r="AY1230" s="52"/>
      <c r="AZ1230" s="52"/>
      <c r="BA1230" s="52"/>
      <c r="BB1230" s="52"/>
    </row>
    <row r="1231" spans="1:54">
      <c r="A1231" s="52"/>
      <c r="B1231" s="52"/>
      <c r="C1231" s="52"/>
      <c r="D1231" s="52"/>
      <c r="E1231" s="52"/>
      <c r="F1231" s="52"/>
      <c r="G1231" s="52"/>
      <c r="H1231" s="52"/>
      <c r="I1231" s="52"/>
      <c r="J1231" s="52"/>
      <c r="K1231" s="52"/>
      <c r="L1231" s="52"/>
      <c r="M1231" s="52"/>
      <c r="N1231" s="52"/>
      <c r="O1231" s="52"/>
      <c r="P1231" s="52"/>
      <c r="Q1231" s="52"/>
      <c r="R1231" s="52"/>
      <c r="S1231" s="52"/>
      <c r="T1231" s="52"/>
      <c r="U1231" s="52"/>
      <c r="V1231" s="52"/>
      <c r="W1231" s="52"/>
      <c r="X1231" s="52"/>
      <c r="Y1231" s="52"/>
      <c r="Z1231" s="52"/>
      <c r="AA1231" s="52"/>
      <c r="AB1231" s="52"/>
      <c r="AC1231" s="52"/>
      <c r="AD1231" s="52"/>
      <c r="AE1231" s="52"/>
      <c r="AF1231" s="52"/>
      <c r="AG1231" s="52"/>
      <c r="AH1231" s="52"/>
      <c r="AI1231" s="52"/>
      <c r="AJ1231" s="52"/>
      <c r="AK1231" s="52"/>
      <c r="AL1231" s="52"/>
      <c r="AM1231" s="52"/>
      <c r="AN1231" s="52"/>
      <c r="AO1231" s="52"/>
      <c r="AP1231" s="52"/>
      <c r="AQ1231" s="52"/>
      <c r="AR1231" s="52"/>
      <c r="AS1231" s="52"/>
      <c r="AT1231" s="52"/>
      <c r="AU1231" s="52"/>
      <c r="AV1231" s="52"/>
      <c r="AW1231" s="52"/>
      <c r="AX1231" s="52"/>
      <c r="AY1231" s="52"/>
      <c r="AZ1231" s="52"/>
      <c r="BA1231" s="52"/>
      <c r="BB1231" s="52"/>
    </row>
    <row r="1232" spans="1:54">
      <c r="A1232" s="52"/>
      <c r="B1232" s="52"/>
      <c r="C1232" s="52"/>
      <c r="D1232" s="52"/>
      <c r="E1232" s="52"/>
      <c r="F1232" s="52"/>
      <c r="G1232" s="52"/>
      <c r="H1232" s="52"/>
      <c r="I1232" s="52"/>
      <c r="J1232" s="52"/>
      <c r="K1232" s="52"/>
      <c r="L1232" s="52"/>
      <c r="M1232" s="52"/>
      <c r="N1232" s="52"/>
      <c r="O1232" s="52"/>
      <c r="P1232" s="52"/>
      <c r="Q1232" s="52"/>
      <c r="R1232" s="52"/>
      <c r="S1232" s="52"/>
      <c r="T1232" s="52"/>
      <c r="U1232" s="52"/>
      <c r="V1232" s="52"/>
      <c r="W1232" s="52"/>
      <c r="X1232" s="52"/>
      <c r="Y1232" s="52"/>
      <c r="Z1232" s="52"/>
      <c r="AA1232" s="52"/>
      <c r="AB1232" s="52"/>
      <c r="AC1232" s="52"/>
      <c r="AD1232" s="52"/>
      <c r="AE1232" s="52"/>
      <c r="AF1232" s="52"/>
      <c r="AG1232" s="52"/>
      <c r="AH1232" s="52"/>
      <c r="AI1232" s="52"/>
      <c r="AJ1232" s="52"/>
      <c r="AK1232" s="52"/>
      <c r="AL1232" s="52"/>
      <c r="AM1232" s="52"/>
      <c r="AN1232" s="52"/>
      <c r="AO1232" s="52"/>
      <c r="AP1232" s="52"/>
      <c r="AQ1232" s="52"/>
      <c r="AR1232" s="52"/>
      <c r="AS1232" s="52"/>
      <c r="AT1232" s="52"/>
      <c r="AU1232" s="52"/>
      <c r="AV1232" s="52"/>
      <c r="AW1232" s="52"/>
      <c r="AX1232" s="52"/>
      <c r="AY1232" s="52"/>
      <c r="AZ1232" s="52"/>
      <c r="BA1232" s="52"/>
      <c r="BB1232" s="52"/>
    </row>
    <row r="1233" spans="1:54">
      <c r="A1233" s="52"/>
      <c r="B1233" s="52"/>
      <c r="C1233" s="52"/>
      <c r="D1233" s="52"/>
      <c r="E1233" s="52"/>
      <c r="F1233" s="52"/>
      <c r="G1233" s="52"/>
      <c r="H1233" s="52"/>
      <c r="I1233" s="52"/>
      <c r="J1233" s="52"/>
      <c r="K1233" s="52"/>
      <c r="L1233" s="52"/>
      <c r="M1233" s="52"/>
      <c r="N1233" s="52"/>
      <c r="O1233" s="52"/>
      <c r="P1233" s="52"/>
      <c r="Q1233" s="52"/>
      <c r="R1233" s="52"/>
      <c r="S1233" s="52"/>
      <c r="T1233" s="52"/>
      <c r="U1233" s="52"/>
      <c r="V1233" s="52"/>
      <c r="W1233" s="52"/>
      <c r="X1233" s="52"/>
      <c r="Y1233" s="52"/>
      <c r="Z1233" s="52"/>
      <c r="AA1233" s="52"/>
      <c r="AB1233" s="52"/>
      <c r="AC1233" s="52"/>
      <c r="AD1233" s="52"/>
      <c r="AE1233" s="52"/>
      <c r="AF1233" s="52"/>
      <c r="AG1233" s="52"/>
      <c r="AH1233" s="52"/>
      <c r="AI1233" s="52"/>
      <c r="AJ1233" s="52"/>
      <c r="AK1233" s="52"/>
      <c r="AL1233" s="52"/>
      <c r="AM1233" s="52"/>
      <c r="AN1233" s="52"/>
      <c r="AO1233" s="52"/>
      <c r="AP1233" s="52"/>
      <c r="AQ1233" s="52"/>
      <c r="AR1233" s="52"/>
      <c r="AS1233" s="52"/>
      <c r="AT1233" s="52"/>
      <c r="AU1233" s="52"/>
      <c r="AV1233" s="52"/>
      <c r="AW1233" s="52"/>
      <c r="AX1233" s="52"/>
      <c r="AY1233" s="52"/>
      <c r="AZ1233" s="52"/>
      <c r="BA1233" s="52"/>
      <c r="BB1233" s="52"/>
    </row>
    <row r="1234" spans="1:54">
      <c r="A1234" s="52"/>
      <c r="B1234" s="52"/>
      <c r="C1234" s="52"/>
      <c r="D1234" s="52"/>
      <c r="E1234" s="52"/>
      <c r="F1234" s="52"/>
      <c r="G1234" s="52"/>
      <c r="H1234" s="52"/>
      <c r="I1234" s="52"/>
      <c r="J1234" s="52"/>
      <c r="K1234" s="52"/>
      <c r="L1234" s="52"/>
      <c r="M1234" s="52"/>
      <c r="N1234" s="52"/>
      <c r="O1234" s="52"/>
      <c r="P1234" s="52"/>
      <c r="Q1234" s="52"/>
      <c r="R1234" s="52"/>
      <c r="S1234" s="52"/>
      <c r="T1234" s="52"/>
      <c r="U1234" s="52"/>
      <c r="V1234" s="52"/>
      <c r="W1234" s="52"/>
      <c r="X1234" s="52"/>
      <c r="Y1234" s="52"/>
      <c r="Z1234" s="52"/>
      <c r="AA1234" s="52"/>
      <c r="AB1234" s="52"/>
      <c r="AC1234" s="52"/>
      <c r="AD1234" s="52"/>
      <c r="AE1234" s="52"/>
      <c r="AF1234" s="52"/>
      <c r="AG1234" s="52"/>
      <c r="AH1234" s="52"/>
      <c r="AI1234" s="52"/>
      <c r="AJ1234" s="52"/>
      <c r="AK1234" s="52"/>
      <c r="AL1234" s="52"/>
      <c r="AM1234" s="52"/>
      <c r="AN1234" s="52"/>
      <c r="AO1234" s="52"/>
      <c r="AP1234" s="52"/>
      <c r="AQ1234" s="52"/>
      <c r="AR1234" s="52"/>
      <c r="AS1234" s="52"/>
      <c r="AT1234" s="52"/>
      <c r="AU1234" s="52"/>
      <c r="AV1234" s="52"/>
      <c r="AW1234" s="52"/>
      <c r="AX1234" s="52"/>
      <c r="AY1234" s="52"/>
      <c r="AZ1234" s="52"/>
      <c r="BA1234" s="52"/>
      <c r="BB1234" s="52"/>
    </row>
    <row r="1235" spans="1:54">
      <c r="A1235" s="52"/>
      <c r="B1235" s="52"/>
      <c r="C1235" s="52"/>
      <c r="D1235" s="52"/>
      <c r="E1235" s="52"/>
      <c r="F1235" s="52"/>
      <c r="G1235" s="52"/>
      <c r="H1235" s="52"/>
      <c r="I1235" s="52"/>
      <c r="J1235" s="52"/>
      <c r="K1235" s="52"/>
      <c r="L1235" s="52"/>
      <c r="M1235" s="52"/>
      <c r="N1235" s="52"/>
      <c r="O1235" s="52"/>
      <c r="P1235" s="52"/>
      <c r="Q1235" s="52"/>
      <c r="R1235" s="52"/>
      <c r="S1235" s="52"/>
      <c r="T1235" s="52"/>
      <c r="U1235" s="52"/>
      <c r="V1235" s="52"/>
      <c r="W1235" s="52"/>
      <c r="X1235" s="52"/>
      <c r="Y1235" s="52"/>
      <c r="Z1235" s="52"/>
      <c r="AA1235" s="52"/>
      <c r="AB1235" s="52"/>
      <c r="AC1235" s="52"/>
      <c r="AD1235" s="52"/>
      <c r="AE1235" s="52"/>
      <c r="AF1235" s="52"/>
      <c r="AG1235" s="52"/>
      <c r="AH1235" s="52"/>
      <c r="AI1235" s="52"/>
      <c r="AJ1235" s="52"/>
      <c r="AK1235" s="52"/>
      <c r="AL1235" s="52"/>
      <c r="AM1235" s="52"/>
      <c r="AN1235" s="52"/>
      <c r="AO1235" s="52"/>
      <c r="AP1235" s="52"/>
      <c r="AQ1235" s="52"/>
      <c r="AR1235" s="52"/>
      <c r="AS1235" s="52"/>
      <c r="AT1235" s="52"/>
      <c r="AU1235" s="52"/>
      <c r="AV1235" s="52"/>
      <c r="AW1235" s="52"/>
      <c r="AX1235" s="52"/>
      <c r="AY1235" s="52"/>
      <c r="AZ1235" s="52"/>
      <c r="BA1235" s="52"/>
      <c r="BB1235" s="52"/>
    </row>
    <row r="1236" spans="1:54">
      <c r="A1236" s="52"/>
      <c r="B1236" s="52"/>
      <c r="C1236" s="52"/>
      <c r="D1236" s="52"/>
      <c r="E1236" s="52"/>
      <c r="F1236" s="52"/>
      <c r="G1236" s="52"/>
      <c r="H1236" s="52"/>
      <c r="I1236" s="52"/>
      <c r="J1236" s="52"/>
      <c r="K1236" s="52"/>
      <c r="L1236" s="52"/>
      <c r="M1236" s="52"/>
      <c r="N1236" s="52"/>
      <c r="O1236" s="52"/>
      <c r="P1236" s="52"/>
      <c r="Q1236" s="52"/>
      <c r="R1236" s="52"/>
      <c r="S1236" s="52"/>
      <c r="T1236" s="52"/>
      <c r="U1236" s="52"/>
      <c r="V1236" s="52"/>
      <c r="W1236" s="52"/>
      <c r="X1236" s="52"/>
      <c r="Y1236" s="52"/>
      <c r="Z1236" s="52"/>
      <c r="AA1236" s="52"/>
      <c r="AB1236" s="52"/>
      <c r="AC1236" s="52"/>
      <c r="AD1236" s="52"/>
      <c r="AE1236" s="52"/>
      <c r="AF1236" s="52"/>
      <c r="AG1236" s="52"/>
      <c r="AH1236" s="52"/>
      <c r="AI1236" s="52"/>
      <c r="AJ1236" s="52"/>
      <c r="AK1236" s="52"/>
      <c r="AL1236" s="52"/>
      <c r="AM1236" s="52"/>
      <c r="AN1236" s="52"/>
      <c r="AO1236" s="52"/>
      <c r="AP1236" s="52"/>
      <c r="AQ1236" s="52"/>
      <c r="AR1236" s="52"/>
      <c r="AS1236" s="52"/>
      <c r="AT1236" s="52"/>
      <c r="AU1236" s="52"/>
      <c r="AV1236" s="52"/>
      <c r="AW1236" s="52"/>
      <c r="AX1236" s="52"/>
      <c r="AY1236" s="52"/>
      <c r="AZ1236" s="52"/>
      <c r="BA1236" s="52"/>
      <c r="BB1236" s="52"/>
    </row>
    <row r="1237" spans="1:54">
      <c r="A1237" s="52"/>
      <c r="B1237" s="52"/>
      <c r="C1237" s="52"/>
      <c r="D1237" s="52"/>
      <c r="E1237" s="52"/>
      <c r="F1237" s="52"/>
      <c r="G1237" s="52"/>
      <c r="H1237" s="52"/>
      <c r="I1237" s="52"/>
      <c r="J1237" s="52"/>
      <c r="K1237" s="52"/>
      <c r="L1237" s="52"/>
      <c r="M1237" s="52"/>
      <c r="N1237" s="52"/>
      <c r="O1237" s="52"/>
      <c r="P1237" s="52"/>
      <c r="Q1237" s="52"/>
      <c r="R1237" s="52"/>
      <c r="S1237" s="52"/>
      <c r="T1237" s="52"/>
      <c r="U1237" s="52"/>
      <c r="V1237" s="52"/>
      <c r="W1237" s="52"/>
      <c r="X1237" s="52"/>
      <c r="Y1237" s="52"/>
      <c r="Z1237" s="52"/>
      <c r="AA1237" s="52"/>
      <c r="AB1237" s="52"/>
      <c r="AC1237" s="52"/>
      <c r="AD1237" s="52"/>
      <c r="AE1237" s="52"/>
      <c r="AF1237" s="52"/>
      <c r="AG1237" s="52"/>
      <c r="AH1237" s="52"/>
      <c r="AI1237" s="52"/>
      <c r="AJ1237" s="52"/>
      <c r="AK1237" s="52"/>
      <c r="AL1237" s="52"/>
      <c r="AM1237" s="52"/>
      <c r="AN1237" s="52"/>
      <c r="AO1237" s="52"/>
      <c r="AP1237" s="52"/>
      <c r="AQ1237" s="52"/>
      <c r="AR1237" s="52"/>
      <c r="AS1237" s="52"/>
      <c r="AT1237" s="52"/>
      <c r="AU1237" s="52"/>
      <c r="AV1237" s="52"/>
      <c r="AW1237" s="52"/>
      <c r="AX1237" s="52"/>
      <c r="AY1237" s="52"/>
      <c r="AZ1237" s="52"/>
      <c r="BA1237" s="52"/>
      <c r="BB1237" s="52"/>
    </row>
    <row r="1238" spans="1:54">
      <c r="A1238" s="52"/>
      <c r="B1238" s="52"/>
      <c r="C1238" s="52"/>
      <c r="D1238" s="52"/>
      <c r="E1238" s="52"/>
      <c r="F1238" s="52"/>
      <c r="G1238" s="52"/>
      <c r="H1238" s="52"/>
      <c r="I1238" s="52"/>
      <c r="J1238" s="52"/>
      <c r="K1238" s="52"/>
      <c r="L1238" s="52"/>
      <c r="M1238" s="52"/>
      <c r="N1238" s="52"/>
      <c r="O1238" s="52"/>
      <c r="P1238" s="52"/>
      <c r="Q1238" s="52"/>
      <c r="R1238" s="52"/>
      <c r="S1238" s="52"/>
      <c r="T1238" s="52"/>
      <c r="U1238" s="52"/>
      <c r="V1238" s="52"/>
      <c r="W1238" s="52"/>
      <c r="X1238" s="52"/>
      <c r="Y1238" s="52"/>
      <c r="Z1238" s="52"/>
      <c r="AA1238" s="52"/>
      <c r="AB1238" s="52"/>
      <c r="AC1238" s="52"/>
      <c r="AD1238" s="52"/>
      <c r="AE1238" s="52"/>
      <c r="AF1238" s="52"/>
      <c r="AG1238" s="52"/>
      <c r="AH1238" s="52"/>
      <c r="AI1238" s="52"/>
      <c r="AJ1238" s="52"/>
      <c r="AK1238" s="52"/>
      <c r="AL1238" s="52"/>
      <c r="AM1238" s="52"/>
      <c r="AN1238" s="52"/>
      <c r="AO1238" s="52"/>
      <c r="AP1238" s="52"/>
      <c r="AQ1238" s="52"/>
      <c r="AR1238" s="52"/>
      <c r="AS1238" s="52"/>
      <c r="AT1238" s="52"/>
      <c r="AU1238" s="52"/>
      <c r="AV1238" s="52"/>
      <c r="AW1238" s="52"/>
      <c r="AX1238" s="52"/>
      <c r="AY1238" s="52"/>
      <c r="AZ1238" s="52"/>
      <c r="BA1238" s="52"/>
      <c r="BB1238" s="52"/>
    </row>
    <row r="1239" spans="1:54">
      <c r="A1239" s="52"/>
      <c r="B1239" s="52"/>
      <c r="C1239" s="52"/>
      <c r="D1239" s="52"/>
      <c r="E1239" s="52"/>
      <c r="F1239" s="52"/>
      <c r="G1239" s="52"/>
      <c r="H1239" s="52"/>
      <c r="I1239" s="52"/>
      <c r="J1239" s="52"/>
      <c r="K1239" s="52"/>
      <c r="L1239" s="52"/>
      <c r="M1239" s="52"/>
      <c r="N1239" s="52"/>
      <c r="O1239" s="52"/>
      <c r="P1239" s="52"/>
      <c r="Q1239" s="52"/>
      <c r="R1239" s="52"/>
      <c r="S1239" s="52"/>
      <c r="T1239" s="52"/>
      <c r="U1239" s="52"/>
      <c r="V1239" s="52"/>
      <c r="W1239" s="52"/>
      <c r="X1239" s="52"/>
      <c r="Y1239" s="52"/>
      <c r="Z1239" s="52"/>
      <c r="AA1239" s="52"/>
      <c r="AB1239" s="52"/>
      <c r="AC1239" s="52"/>
      <c r="AD1239" s="52"/>
      <c r="AE1239" s="52"/>
      <c r="AF1239" s="52"/>
      <c r="AG1239" s="52"/>
      <c r="AH1239" s="52"/>
      <c r="AI1239" s="52"/>
      <c r="AJ1239" s="52"/>
      <c r="AK1239" s="52"/>
      <c r="AL1239" s="52"/>
      <c r="AM1239" s="52"/>
      <c r="AN1239" s="52"/>
      <c r="AO1239" s="52"/>
      <c r="AP1239" s="52"/>
      <c r="AQ1239" s="52"/>
      <c r="AR1239" s="52"/>
      <c r="AS1239" s="52"/>
      <c r="AT1239" s="52"/>
      <c r="AU1239" s="52"/>
      <c r="AV1239" s="52"/>
      <c r="AW1239" s="52"/>
      <c r="AX1239" s="52"/>
      <c r="AY1239" s="52"/>
      <c r="AZ1239" s="52"/>
      <c r="BA1239" s="52"/>
      <c r="BB1239" s="52"/>
    </row>
    <row r="1240" spans="1:54">
      <c r="A1240" s="52"/>
      <c r="B1240" s="52"/>
      <c r="C1240" s="52"/>
      <c r="D1240" s="52"/>
      <c r="E1240" s="52"/>
      <c r="F1240" s="52"/>
      <c r="G1240" s="52"/>
      <c r="H1240" s="52"/>
      <c r="I1240" s="52"/>
      <c r="J1240" s="52"/>
      <c r="K1240" s="52"/>
      <c r="L1240" s="52"/>
      <c r="M1240" s="52"/>
      <c r="N1240" s="52"/>
      <c r="O1240" s="52"/>
      <c r="P1240" s="52"/>
      <c r="Q1240" s="52"/>
      <c r="R1240" s="52"/>
      <c r="S1240" s="52"/>
      <c r="T1240" s="52"/>
      <c r="U1240" s="52"/>
      <c r="V1240" s="52"/>
      <c r="W1240" s="52"/>
      <c r="X1240" s="52"/>
      <c r="Y1240" s="52"/>
      <c r="Z1240" s="52"/>
      <c r="AA1240" s="52"/>
      <c r="AB1240" s="52"/>
      <c r="AC1240" s="52"/>
      <c r="AD1240" s="52"/>
      <c r="AE1240" s="52"/>
      <c r="AF1240" s="52"/>
      <c r="AG1240" s="52"/>
      <c r="AH1240" s="52"/>
      <c r="AI1240" s="52"/>
      <c r="AJ1240" s="52"/>
      <c r="AK1240" s="52"/>
      <c r="AL1240" s="52"/>
      <c r="AM1240" s="52"/>
      <c r="AN1240" s="52"/>
      <c r="AO1240" s="52"/>
      <c r="AP1240" s="52"/>
      <c r="AQ1240" s="52"/>
      <c r="AR1240" s="52"/>
      <c r="AS1240" s="52"/>
      <c r="AT1240" s="52"/>
      <c r="AU1240" s="52"/>
      <c r="AV1240" s="52"/>
      <c r="AW1240" s="52"/>
      <c r="AX1240" s="52"/>
      <c r="AY1240" s="52"/>
      <c r="AZ1240" s="52"/>
      <c r="BA1240" s="52"/>
      <c r="BB1240" s="52"/>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64FCAA407BA94DA87BA90BBB3D5FA2" ma:contentTypeVersion="25" ma:contentTypeDescription="Create a new document." ma:contentTypeScope="" ma:versionID="828d804800cbe926da97d448565cc62f">
  <xsd:schema xmlns:xsd="http://www.w3.org/2001/XMLSchema" xmlns:xs="http://www.w3.org/2001/XMLSchema" xmlns:p="http://schemas.microsoft.com/office/2006/metadata/properties" xmlns:ns2="278ac7d7-82d7-475f-8505-75e8d5032f85" xmlns:ns3="51c3307e-5e2a-4454-a2e2-f5e6e28fd04f" targetNamespace="http://schemas.microsoft.com/office/2006/metadata/properties" ma:root="true" ma:fieldsID="c5453090e0bd63f2bb1eb19437ae79bb" ns2:_="" ns3:_="">
    <xsd:import namespace="278ac7d7-82d7-475f-8505-75e8d5032f85"/>
    <xsd:import namespace="51c3307e-5e2a-4454-a2e2-f5e6e28fd04f"/>
    <xsd:element name="properties">
      <xsd:complexType>
        <xsd:sequence>
          <xsd:element name="documentManagement">
            <xsd:complexType>
              <xsd:all>
                <xsd:element ref="ns2:SH_Category" minOccurs="0"/>
                <xsd:element ref="ns3:MediaServiceMetadata" minOccurs="0"/>
                <xsd:element ref="ns3:MediaServiceFastMetadata" minOccurs="0"/>
                <xsd:element ref="ns3:MediaServiceAutoKeyPoints" minOccurs="0"/>
                <xsd:element ref="ns3:MediaServiceKeyPoint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8ac7d7-82d7-475f-8505-75e8d5032f85" elementFormDefault="qualified">
    <xsd:import namespace="http://schemas.microsoft.com/office/2006/documentManagement/types"/>
    <xsd:import namespace="http://schemas.microsoft.com/office/infopath/2007/PartnerControls"/>
    <xsd:element name="SH_Category" ma:index="8" nillable="true" ma:displayName="SH_Category" ma:format="Dropdown" ma:internalName="SH_Category" ma:readOnly="false">
      <xsd:simpleType>
        <xsd:restriction base="dms:Choice">
          <xsd:enumeration value="Budget"/>
          <xsd:enumeration value="Charter"/>
          <xsd:enumeration value="Contract"/>
          <xsd:enumeration value="Correspondence"/>
          <xsd:enumeration value="Data"/>
          <xsd:enumeration value="Event"/>
          <xsd:enumeration value="Meeting"/>
          <xsd:enumeration value="Project"/>
          <xsd:enumeration value="Proposal"/>
          <xsd:enumeration value="Publication"/>
          <xsd:enumeration value="Report"/>
          <xsd:enumeration value="Resource"/>
          <xsd:enumeration value="Template"/>
          <xsd:enumeration value="Work Plan"/>
        </xsd:restriction>
      </xsd:simpleType>
    </xsd:element>
  </xsd:schema>
  <xsd:schema xmlns:xsd="http://www.w3.org/2001/XMLSchema" xmlns:xs="http://www.w3.org/2001/XMLSchema" xmlns:dms="http://schemas.microsoft.com/office/2006/documentManagement/types" xmlns:pc="http://schemas.microsoft.com/office/infopath/2007/PartnerControls" targetNamespace="51c3307e-5e2a-4454-a2e2-f5e6e28fd04f"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f02618a-c2c7-4c24-93cf-965308a2daea" xsi:nil="true"/>
    <Notes0 xmlns="b78182ff-56ec-4335-b9a8-8f7d56080b2e" xsi:nil="true"/>
    <o10fb58b6f1b4237af11b5fc8dde9845 xmlns="4f02618a-c2c7-4c24-93cf-965308a2daea" xsi:nil="true"/>
    <lcf76f155ced4ddcb4097134ff3c332f xmlns="b78182ff-56ec-4335-b9a8-8f7d56080b2e">
      <Terms xmlns="http://schemas.microsoft.com/office/infopath/2007/PartnerControls"/>
    </lcf76f155ced4ddcb4097134ff3c332f>
    <de41ccc7d4784b11bfed8e20bf75ca01 xmlns="4f02618a-c2c7-4c24-93cf-965308a2daea" xsi:nil="true"/>
    <i7c492e22f6d4edeb2075ae5873ec95b xmlns="4f02618a-c2c7-4c24-93cf-965308a2daea">
      <Terms xmlns="http://schemas.microsoft.com/office/infopath/2007/PartnerControls"/>
    </i7c492e22f6d4edeb2075ae5873ec95b>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CC492E9866F88549A43CB3AC6B156625" ma:contentTypeVersion="22" ma:contentTypeDescription="Create a new document." ma:contentTypeScope="" ma:versionID="7a64e4ce776260cabe6b02f72d7d908d">
  <xsd:schema xmlns:xsd="http://www.w3.org/2001/XMLSchema" xmlns:xs="http://www.w3.org/2001/XMLSchema" xmlns:p="http://schemas.microsoft.com/office/2006/metadata/properties" xmlns:ns2="4f02618a-c2c7-4c24-93cf-965308a2daea" xmlns:ns3="b78182ff-56ec-4335-b9a8-8f7d56080b2e" targetNamespace="http://schemas.microsoft.com/office/2006/metadata/properties" ma:root="true" ma:fieldsID="c4a7675c8be61188fc3f67c0d17ad18e" ns2:_="" ns3:_="">
    <xsd:import namespace="4f02618a-c2c7-4c24-93cf-965308a2daea"/>
    <xsd:import namespace="b78182ff-56ec-4335-b9a8-8f7d56080b2e"/>
    <xsd:element name="properties">
      <xsd:complexType>
        <xsd:sequence>
          <xsd:element name="documentManagement">
            <xsd:complexType>
              <xsd:all>
                <xsd:element ref="ns2:o10fb58b6f1b4237af11b5fc8dde9845" minOccurs="0"/>
                <xsd:element ref="ns2:TaxCatchAll" minOccurs="0"/>
                <xsd:element ref="ns2:TaxCatchAllLabel" minOccurs="0"/>
                <xsd:element ref="ns2:de41ccc7d4784b11bfed8e20bf75ca01" minOccurs="0"/>
                <xsd:element ref="ns2:i7c492e22f6d4edeb2075ae5873ec95b" minOccurs="0"/>
                <xsd:element ref="ns3:Notes0" minOccurs="0"/>
                <xsd:element ref="ns3:MediaServiceMetadata" minOccurs="0"/>
                <xsd:element ref="ns3:MediaServiceFastMetadata" minOccurs="0"/>
                <xsd:element ref="ns2:SharedWithUsers" minOccurs="0"/>
                <xsd:element ref="ns2:SharedWithDetails" minOccurs="0"/>
                <xsd:element ref="ns3:MediaServiceDateTaken" minOccurs="0"/>
                <xsd:element ref="ns3:MediaServiceAutoTags" minOccurs="0"/>
                <xsd:element ref="ns3:MediaServiceEventHashCode" minOccurs="0"/>
                <xsd:element ref="ns3:MediaServiceGenerationTime" minOccurs="0"/>
                <xsd:element ref="ns3:MediaServiceOCR" minOccurs="0"/>
                <xsd:element ref="ns3:MediaServiceAutoKeyPoints" minOccurs="0"/>
                <xsd:element ref="ns3:MediaServiceKeyPoints" minOccurs="0"/>
                <xsd:element ref="ns3:MediaServiceLocation" minOccurs="0"/>
                <xsd:element ref="ns3:MediaLengthInSeconds" minOccurs="0"/>
                <xsd:element ref="ns3:lcf76f155ced4ddcb4097134ff3c332f"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02618a-c2c7-4c24-93cf-965308a2daea" elementFormDefault="qualified">
    <xsd:import namespace="http://schemas.microsoft.com/office/2006/documentManagement/types"/>
    <xsd:import namespace="http://schemas.microsoft.com/office/infopath/2007/PartnerControls"/>
    <xsd:element name="o10fb58b6f1b4237af11b5fc8dde9845" ma:index="8" nillable="true" ma:displayName="Center Keywords_0" ma:hidden="true" ma:internalName="o10fb58b6f1b4237af11b5fc8dde9845" ma:readOnly="false">
      <xsd:simpleType>
        <xsd:restriction base="dms:Note"/>
      </xsd:simpleType>
    </xsd:element>
    <xsd:element name="TaxCatchAll" ma:index="9" nillable="true" ma:displayName="Taxonomy Catch All Column" ma:description="" ma:hidden="true" ma:list="{c6013e5a-3fd6-48d3-b325-288950b0ad04}" ma:internalName="TaxCatchAll" ma:readOnly="false" ma:showField="CatchAllData" ma:web="4f02618a-c2c7-4c24-93cf-965308a2dae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c6013e5a-3fd6-48d3-b325-288950b0ad04}" ma:internalName="TaxCatchAllLabel" ma:readOnly="true" ma:showField="CatchAllDataLabel" ma:web="4f02618a-c2c7-4c24-93cf-965308a2daea">
      <xsd:complexType>
        <xsd:complexContent>
          <xsd:extension base="dms:MultiChoiceLookup">
            <xsd:sequence>
              <xsd:element name="Value" type="dms:Lookup" maxOccurs="unbounded" minOccurs="0" nillable="true"/>
            </xsd:sequence>
          </xsd:extension>
        </xsd:complexContent>
      </xsd:complexType>
    </xsd:element>
    <xsd:element name="de41ccc7d4784b11bfed8e20bf75ca01" ma:index="12" nillable="true" ma:displayName="Focus Areas_0" ma:hidden="true" ma:internalName="de41ccc7d4784b11bfed8e20bf75ca01" ma:readOnly="false">
      <xsd:simpleType>
        <xsd:restriction base="dms:Note"/>
      </xsd:simpleType>
    </xsd:element>
    <xsd:element name="i7c492e22f6d4edeb2075ae5873ec95b" ma:index="14" nillable="true" ma:taxonomy="true" ma:internalName="i7c492e22f6d4edeb2075ae5873ec95b" ma:taxonomyFieldName="Programs" ma:displayName="Programs" ma:readOnly="false" ma:default="" ma:fieldId="{27c492e2-2f6d-4ede-b207-5ae5873ec95b}" ma:taxonomyMulti="true" ma:sspId="efe722d5-4220-4abe-b3a2-0beee315a9f8" ma:termSetId="f23c33e0-98b5-48db-932d-8d954eda2d27"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8182ff-56ec-4335-b9a8-8f7d56080b2e" elementFormDefault="qualified">
    <xsd:import namespace="http://schemas.microsoft.com/office/2006/documentManagement/types"/>
    <xsd:import namespace="http://schemas.microsoft.com/office/infopath/2007/PartnerControls"/>
    <xsd:element name="Notes0" ma:index="16" nillable="true" ma:displayName="Notes" ma:internalName="Notes0" ma:readOnly="false">
      <xsd:simpleType>
        <xsd:restriction base="dms:Text">
          <xsd:maxLength value="255"/>
        </xsd:restriction>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DateTaken" ma:index="21" nillable="true" ma:displayName="MediaServiceDateTaken" ma:hidden="true" ma:internalName="MediaServiceDateTaken" ma:readOnly="true">
      <xsd:simpleType>
        <xsd:restriction base="dms:Text"/>
      </xsd:simpleType>
    </xsd:element>
    <xsd:element name="MediaServiceAutoTags" ma:index="22" nillable="true" ma:displayName="MediaServiceAutoTags" ma:internalName="MediaServiceAutoTags"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OCR" ma:index="25" nillable="true" ma:displayName="Extracted Text" ma:internalName="MediaServiceOCR" ma:readOnly="true">
      <xsd:simpleType>
        <xsd:restriction base="dms:Note">
          <xsd:maxLength value="255"/>
        </xsd:restriction>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MediaServiceLocation" ma:index="28" nillable="true" ma:displayName="Location" ma:internalName="MediaServiceLocation" ma:readOnly="true">
      <xsd:simpleType>
        <xsd:restriction base="dms:Text"/>
      </xsd:simpleType>
    </xsd:element>
    <xsd:element name="MediaLengthInSeconds" ma:index="29" nillable="true" ma:displayName="Length (seconds)" ma:internalName="MediaLengthInSeconds" ma:readOnly="true">
      <xsd:simpleType>
        <xsd:restriction base="dms:Unknown"/>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efe722d5-4220-4abe-b3a2-0beee315a9f8" ma:termSetId="09814cd3-568e-fe90-9814-8d621ff8fb84" ma:anchorId="fba54fb3-c3e1-fe81-a776-ca4b69148c4d" ma:open="true" ma:isKeyword="false">
      <xsd:complexType>
        <xsd:sequence>
          <xsd:element ref="pc:Terms" minOccurs="0" maxOccurs="1"/>
        </xsd:sequence>
      </xsd:complexType>
    </xsd:element>
    <xsd:element name="MediaServiceSearchProperties" ma:index="32" nillable="true" ma:displayName="MediaServiceSearchProperties" ma:hidden="true" ma:internalName="MediaServiceSearchProperties" ma:readOnly="true">
      <xsd:simpleType>
        <xsd:restriction base="dms:Note"/>
      </xsd:simpleType>
    </xsd:element>
    <xsd:element name="MediaServiceObjectDetectorVersions" ma:index="33"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004A5B-708B-4BD8-839B-1B76525644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8ac7d7-82d7-475f-8505-75e8d5032f85"/>
    <ds:schemaRef ds:uri="51c3307e-5e2a-4454-a2e2-f5e6e28fd0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5B7E58-424A-4EE7-B3BD-766A4A295AA9}"/>
</file>

<file path=customXml/itemProps3.xml><?xml version="1.0" encoding="utf-8"?>
<ds:datastoreItem xmlns:ds="http://schemas.openxmlformats.org/officeDocument/2006/customXml" ds:itemID="{60A4756E-5080-43B0-8AF1-EFBFACFF79ED}">
  <ds:schemaRefs>
    <ds:schemaRef ds:uri="51c3307e-5e2a-4454-a2e2-f5e6e28fd04f"/>
    <ds:schemaRef ds:uri="278ac7d7-82d7-475f-8505-75e8d5032f85"/>
    <ds:schemaRef ds:uri="http://schemas.microsoft.com/office/2006/documentManagement/types"/>
    <ds:schemaRef ds:uri="http://schemas.microsoft.com/office/infopath/2007/PartnerControls"/>
    <ds:schemaRef ds:uri="http://www.w3.org/XML/1998/namespace"/>
    <ds:schemaRef ds:uri="http://schemas.microsoft.com/office/2006/metadata/properties"/>
    <ds:schemaRef ds:uri="http://purl.org/dc/dcmitype/"/>
    <ds:schemaRef ds:uri="http://purl.org/dc/elements/1.1/"/>
    <ds:schemaRef ds:uri="http://purl.org/dc/terms/"/>
    <ds:schemaRef ds:uri="http://schemas.openxmlformats.org/package/2006/metadata/core-properties"/>
  </ds:schemaRefs>
</ds:datastoreItem>
</file>

<file path=customXml/itemProps4.xml><?xml version="1.0" encoding="utf-8"?>
<ds:datastoreItem xmlns:ds="http://schemas.openxmlformats.org/officeDocument/2006/customXml" ds:itemID="{A89E509D-8BC8-41C7-BD43-D25BA6D7F4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2022 Survey Summary Hospital</vt:lpstr>
      <vt:lpstr>2022 Survey Summary State</vt:lpstr>
      <vt:lpstr>2022 Core Data</vt:lpstr>
      <vt:lpstr>2022 Detailed Data</vt:lpstr>
      <vt:lpstr>'2022 Survey Summary Hospital'!Print_Area</vt:lpstr>
      <vt:lpstr>'2022 Survey Summary State'!Print_Area</vt:lpstr>
      <vt:lpstr>'2022 Survey Summary Hospital'!Print_Titles</vt:lpstr>
      <vt:lpstr>'2022 Survey Summary State'!Print_Titles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Grangaard Johnson</dc:creator>
  <cp:keywords/>
  <dc:description/>
  <cp:lastModifiedBy>Sarah Brinkman</cp:lastModifiedBy>
  <cp:revision/>
  <dcterms:created xsi:type="dcterms:W3CDTF">2021-03-08T19:24:47Z</dcterms:created>
  <dcterms:modified xsi:type="dcterms:W3CDTF">2023-08-09T18:17:27Z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0x0101007B64FCAA407BA94DA87BA90BBB3D5FA2</vt:lpwstr>
  </property>
  <property fmtid="{D5CDD505-2E9C-101B-9397-08002B2CF9AE}" pid="3" name="MediaServiceImageTags">
    <vt:lpwstr/>
  </property>
</Properties>
</file>